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luciana.magliano\Desktop\CEMEI EMÍLIA ADELAIDE FERREIRA\Orçamento Tomador CEMEI - R01\"/>
    </mc:Choice>
  </mc:AlternateContent>
  <xr:revisionPtr revIDLastSave="0" documentId="13_ncr:1_{5EB52879-6F58-4647-909B-C244827CED4A}" xr6:coauthVersionLast="47" xr6:coauthVersionMax="47" xr10:uidLastSave="{00000000-0000-0000-0000-000000000000}"/>
  <bookViews>
    <workbookView xWindow="-120" yWindow="-120" windowWidth="29040" windowHeight="15720" tabRatio="549" xr2:uid="{00000000-000D-0000-FFFF-FFFF00000000}"/>
  </bookViews>
  <sheets>
    <sheet name="PLANILHA" sheetId="3" r:id="rId1"/>
  </sheets>
  <definedNames>
    <definedName name="Adm_Local_Deson">#REF!</definedName>
    <definedName name="Adm_Local_Oner">#REF!</definedName>
    <definedName name="Área_Construída__m2">#REF!</definedName>
    <definedName name="_xlnm.Print_Area" localSheetId="0">PLANILHA!$A$1:$J$195</definedName>
    <definedName name="BDI_DESONERADO">#REF!</definedName>
    <definedName name="BDI_DIF">#REF!</definedName>
    <definedName name="BDI_ONERADO">#REF!</definedName>
    <definedName name="Dias_mês">#REF!</definedName>
    <definedName name="Enc_Compl_Deson">#REF!</definedName>
    <definedName name="Enc_Compl_Oner">#REF!</definedName>
    <definedName name="Endereço">#REF!</definedName>
    <definedName name="EngOrçamCREA">#REF!</definedName>
    <definedName name="EngOrcamentista">#REF!</definedName>
    <definedName name="EngOrçamMat">#REF!</definedName>
    <definedName name="EngOrçamNome">#REF!</definedName>
    <definedName name="Menor_Valor_Total">#REF!</definedName>
    <definedName name="Mes_Base">#REF!</definedName>
    <definedName name="Municipio">#REF!</definedName>
    <definedName name="Nome_do_Projeto">#REF!</definedName>
    <definedName name="Orc_Vencedor">#REF!</definedName>
    <definedName name="PercentualRecomAcima1500">#REF!</definedName>
    <definedName name="PercentualRecomAcima1500Texto">#REF!</definedName>
    <definedName name="PercentualRecomAte150">#REF!</definedName>
    <definedName name="PercentualRecomAte150Texto">#REF!</definedName>
    <definedName name="PercentualRecomDe150Ate1500">#REF!</definedName>
    <definedName name="PercentualRecomDe150Ate1500Texto">#REF!</definedName>
    <definedName name="Prazo_da_Obra__MESES">#REF!</definedName>
    <definedName name="Revisao">#REF!</definedName>
    <definedName name="Secretaria_Solicitante">#REF!</definedName>
    <definedName name="Titulo_01">#REF!</definedName>
    <definedName name="Titulo_02">#REF!</definedName>
    <definedName name="Titulo_03">#REF!</definedName>
    <definedName name="Titulo_04">#REF!</definedName>
    <definedName name="Titulo_05">#REF!</definedName>
    <definedName name="Titulo_06">#REF!</definedName>
    <definedName name="Titulo_07">#REF!</definedName>
    <definedName name="Titulo_08">#REF!</definedName>
    <definedName name="Titulo_09">#REF!</definedName>
    <definedName name="Titulo_10">#REF!</definedName>
    <definedName name="Titulo_11">#REF!</definedName>
    <definedName name="Titulo_12">#REF!</definedName>
    <definedName name="Titulo_13">#REF!</definedName>
    <definedName name="Titulo_14">#REF!</definedName>
    <definedName name="Titulo_15">#REF!</definedName>
    <definedName name="Titulo_16">#REF!</definedName>
    <definedName name="Titulo_17">#REF!</definedName>
    <definedName name="_xlnm.Print_Titles" localSheetId="0">PLANILHA!$1:$7</definedName>
    <definedName name="Total_item_Deson_01">PLANILHA!$I$19</definedName>
    <definedName name="Total_item_Deson_02">PLANILHA!$I$22</definedName>
    <definedName name="Total_item_Deson_03">PLANILHA!$I$25</definedName>
    <definedName name="Total_item_Deson_04">PLANILHA!$I$34</definedName>
    <definedName name="Total_item_Deson_05">PLANILHA!$I$52</definedName>
    <definedName name="Total_item_Deson_06">PLANILHA!$I$58</definedName>
    <definedName name="Total_item_Deson_07">PLANILHA!$I$63</definedName>
    <definedName name="Total_item_Deson_08">PLANILHA!$I$69</definedName>
    <definedName name="Total_item_Deson_09">PLANILHA!$I$80</definedName>
    <definedName name="Total_item_Deson_10">PLANILHA!$I$86</definedName>
    <definedName name="Total_item_Deson_11">PLANILHA!$I$94</definedName>
    <definedName name="Total_item_Deson_12">PLANILHA!$I$118</definedName>
    <definedName name="Total_item_Deson_13">PLANILHA!$I$142</definedName>
    <definedName name="Total_item_Deson_14">PLANILHA!$I$148</definedName>
    <definedName name="Total_item_Deson_15">PLANILHA!$I$150</definedName>
    <definedName name="Total_item_Deson_16">PLANILHA!$I$159</definedName>
    <definedName name="Total_item_Deson_17">PLANILHA!$I$168</definedName>
    <definedName name="Total_item_Oner_01">PLANILHA!$J$19</definedName>
    <definedName name="Total_item_Oner_02">PLANILHA!$J$22</definedName>
    <definedName name="Total_item_Oner_03">PLANILHA!$J$25</definedName>
    <definedName name="Total_item_Oner_04">PLANILHA!$J$34</definedName>
    <definedName name="Total_item_Oner_05">PLANILHA!$J$52</definedName>
    <definedName name="Total_item_Oner_06">PLANILHA!$J$58</definedName>
    <definedName name="Total_item_Oner_07">PLANILHA!$J$63</definedName>
    <definedName name="Total_item_Oner_08">PLANILHA!$J$69</definedName>
    <definedName name="Total_item_Oner_09">PLANILHA!$J$80</definedName>
    <definedName name="Total_item_Oner_10">PLANILHA!$J$86</definedName>
    <definedName name="Total_item_Oner_11">PLANILHA!$J$94</definedName>
    <definedName name="Total_item_Oner_12">PLANILHA!$J$118</definedName>
    <definedName name="Total_item_Oner_13">PLANILHA!$J$142</definedName>
    <definedName name="Total_item_Oner_14">PLANILHA!$J$148</definedName>
    <definedName name="Total_item_Oner_15">PLANILHA!$J$150</definedName>
    <definedName name="Total_item_Oner_16">PLANILHA!$J$159</definedName>
    <definedName name="Total_item_Oner_17">PLANILHA!$J$168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171" i="3" l="1"/>
  <c r="I171" i="3" l="1"/>
  <c r="J30" i="3" l="1"/>
  <c r="J164" i="3"/>
  <c r="J87" i="3"/>
  <c r="J162" i="3"/>
  <c r="J123" i="3"/>
  <c r="J180" i="3"/>
  <c r="I20" i="3"/>
  <c r="I19" i="3" s="1"/>
  <c r="J20" i="3"/>
  <c r="J19" i="3" s="1"/>
  <c r="J104" i="3"/>
  <c r="I173" i="3"/>
  <c r="J60" i="3"/>
  <c r="I161" i="3"/>
  <c r="J32" i="3"/>
  <c r="J82" i="3" l="1"/>
  <c r="I30" i="3"/>
  <c r="J116" i="3"/>
  <c r="J29" i="3"/>
  <c r="J172" i="3"/>
  <c r="J127" i="3"/>
  <c r="J92" i="3"/>
  <c r="J26" i="3"/>
  <c r="J169" i="3"/>
  <c r="J96" i="3"/>
  <c r="J27" i="3"/>
  <c r="J144" i="3"/>
  <c r="J143" i="3"/>
  <c r="J41" i="3"/>
  <c r="J46" i="3"/>
  <c r="J40" i="3"/>
  <c r="J97" i="3"/>
  <c r="J37" i="3"/>
  <c r="J129" i="3"/>
  <c r="J140" i="3"/>
  <c r="J110" i="3"/>
  <c r="J84" i="3"/>
  <c r="J161" i="3"/>
  <c r="J70" i="3"/>
  <c r="J124" i="3"/>
  <c r="J54" i="3"/>
  <c r="J77" i="3"/>
  <c r="J152" i="3"/>
  <c r="J107" i="3"/>
  <c r="J65" i="3"/>
  <c r="J151" i="3"/>
  <c r="J133" i="3"/>
  <c r="J177" i="3"/>
  <c r="J139" i="3"/>
  <c r="J166" i="3"/>
  <c r="J134" i="3"/>
  <c r="J99" i="3"/>
  <c r="J101" i="3"/>
  <c r="J98" i="3"/>
  <c r="J178" i="3"/>
  <c r="J66" i="3"/>
  <c r="J28" i="3"/>
  <c r="J95" i="3"/>
  <c r="J163" i="3"/>
  <c r="J48" i="3"/>
  <c r="J174" i="3"/>
  <c r="J138" i="3"/>
  <c r="J126" i="3"/>
  <c r="J175" i="3"/>
  <c r="J125" i="3"/>
  <c r="J76" i="3"/>
  <c r="J137" i="3"/>
  <c r="J146" i="3"/>
  <c r="J179" i="3"/>
  <c r="J165" i="3"/>
  <c r="J42" i="3"/>
  <c r="J88" i="3"/>
  <c r="J173" i="3"/>
  <c r="J53" i="3"/>
  <c r="J111" i="3"/>
  <c r="J181" i="3"/>
  <c r="J103" i="3"/>
  <c r="J50" i="3"/>
  <c r="J131" i="3"/>
  <c r="J75" i="3"/>
  <c r="J130" i="3"/>
  <c r="J59" i="3"/>
  <c r="J119" i="3"/>
  <c r="J47" i="3"/>
  <c r="J39" i="3"/>
  <c r="J90" i="3"/>
  <c r="J108" i="3"/>
  <c r="J55" i="3"/>
  <c r="J170" i="3"/>
  <c r="J56" i="3"/>
  <c r="J113" i="3"/>
  <c r="J91" i="3"/>
  <c r="J100" i="3"/>
  <c r="J74" i="3"/>
  <c r="J155" i="3"/>
  <c r="J136" i="3"/>
  <c r="J114" i="3"/>
  <c r="J122" i="3"/>
  <c r="I87" i="3"/>
  <c r="I180" i="3"/>
  <c r="J61" i="3"/>
  <c r="I162" i="3"/>
  <c r="J120" i="3"/>
  <c r="J135" i="3"/>
  <c r="J128" i="3"/>
  <c r="J154" i="3"/>
  <c r="I60" i="3"/>
  <c r="J157" i="3"/>
  <c r="J109" i="3"/>
  <c r="J106" i="3"/>
  <c r="J115" i="3"/>
  <c r="J112" i="3"/>
  <c r="J31" i="3"/>
  <c r="J78" i="3"/>
  <c r="I82" i="3"/>
  <c r="J67" i="3"/>
  <c r="I123" i="3"/>
  <c r="J102" i="3"/>
  <c r="J83" i="3"/>
  <c r="I127" i="3"/>
  <c r="J176" i="3"/>
  <c r="J89" i="3"/>
  <c r="J153" i="3"/>
  <c r="J73" i="3"/>
  <c r="I104" i="3"/>
  <c r="J121" i="3"/>
  <c r="J105" i="3"/>
  <c r="J145" i="3"/>
  <c r="I32" i="3"/>
  <c r="J81" i="3"/>
  <c r="J45" i="3"/>
  <c r="I164" i="3"/>
  <c r="J160" i="3"/>
  <c r="J132" i="3"/>
  <c r="I92" i="3"/>
  <c r="J38" i="3" l="1"/>
  <c r="I116" i="3"/>
  <c r="I172" i="3"/>
  <c r="I169" i="3"/>
  <c r="I96" i="3"/>
  <c r="I144" i="3"/>
  <c r="J25" i="3"/>
  <c r="J58" i="3"/>
  <c r="J159" i="3"/>
  <c r="J142" i="3"/>
  <c r="J52" i="3"/>
  <c r="J64" i="3"/>
  <c r="J63" i="3" s="1"/>
  <c r="J86" i="3"/>
  <c r="J168" i="3"/>
  <c r="J43" i="3"/>
  <c r="J35" i="3"/>
  <c r="J72" i="3"/>
  <c r="J71" i="3"/>
  <c r="J36" i="3"/>
  <c r="J118" i="3"/>
  <c r="J94" i="3"/>
  <c r="J80" i="3"/>
  <c r="I95" i="3"/>
  <c r="I179" i="3"/>
  <c r="I146" i="3"/>
  <c r="I115" i="3"/>
  <c r="I50" i="3"/>
  <c r="I157" i="3"/>
  <c r="I45" i="3"/>
  <c r="I42" i="3"/>
  <c r="I152" i="3"/>
  <c r="I29" i="3"/>
  <c r="I99" i="3"/>
  <c r="I128" i="3"/>
  <c r="I140" i="3"/>
  <c r="J44" i="3"/>
  <c r="I154" i="3"/>
  <c r="I143" i="3"/>
  <c r="I114" i="3"/>
  <c r="I78" i="3"/>
  <c r="I133" i="3"/>
  <c r="I66" i="3"/>
  <c r="I91" i="3"/>
  <c r="I170" i="3"/>
  <c r="I83" i="3"/>
  <c r="I134" i="3"/>
  <c r="I39" i="3"/>
  <c r="I126" i="3"/>
  <c r="I97" i="3"/>
  <c r="I145" i="3"/>
  <c r="I27" i="3"/>
  <c r="I59" i="3"/>
  <c r="I47" i="3"/>
  <c r="I160" i="3"/>
  <c r="I113" i="3"/>
  <c r="I76" i="3"/>
  <c r="I48" i="3"/>
  <c r="I153" i="3"/>
  <c r="I77" i="3"/>
  <c r="I53" i="3"/>
  <c r="I151" i="3"/>
  <c r="I65" i="3"/>
  <c r="I61" i="3"/>
  <c r="I155" i="3"/>
  <c r="I31" i="3"/>
  <c r="I100" i="3"/>
  <c r="I122" i="3"/>
  <c r="I55" i="3"/>
  <c r="I131" i="3"/>
  <c r="I137" i="3"/>
  <c r="I40" i="3"/>
  <c r="I129" i="3"/>
  <c r="I107" i="3"/>
  <c r="I132" i="3"/>
  <c r="I98" i="3"/>
  <c r="I181" i="3"/>
  <c r="I88" i="3"/>
  <c r="I174" i="3"/>
  <c r="I26" i="3"/>
  <c r="I70" i="3"/>
  <c r="I84" i="3"/>
  <c r="I28" i="3"/>
  <c r="I108" i="3"/>
  <c r="I81" i="3"/>
  <c r="I124" i="3"/>
  <c r="I110" i="3"/>
  <c r="I109" i="3"/>
  <c r="I119" i="3"/>
  <c r="I102" i="3"/>
  <c r="I41" i="3"/>
  <c r="I46" i="3"/>
  <c r="I105" i="3"/>
  <c r="I38" i="3"/>
  <c r="I138" i="3"/>
  <c r="I112" i="3"/>
  <c r="I37" i="3"/>
  <c r="I103" i="3"/>
  <c r="I54" i="3"/>
  <c r="I73" i="3"/>
  <c r="I135" i="3"/>
  <c r="I178" i="3"/>
  <c r="I89" i="3"/>
  <c r="I90" i="3"/>
  <c r="I176" i="3"/>
  <c r="I101" i="3"/>
  <c r="I74" i="3"/>
  <c r="I139" i="3"/>
  <c r="I165" i="3"/>
  <c r="I136" i="3"/>
  <c r="I175" i="3"/>
  <c r="I130" i="3"/>
  <c r="I163" i="3"/>
  <c r="I177" i="3"/>
  <c r="I75" i="3"/>
  <c r="I111" i="3"/>
  <c r="I125" i="3"/>
  <c r="I121" i="3"/>
  <c r="I56" i="3"/>
  <c r="I166" i="3"/>
  <c r="I106" i="3"/>
  <c r="I67" i="3"/>
  <c r="I120" i="3"/>
  <c r="J49" i="3" l="1"/>
  <c r="J34" i="3" s="1"/>
  <c r="J156" i="3"/>
  <c r="J150" i="3" s="1"/>
  <c r="I64" i="3"/>
  <c r="I63" i="3" s="1"/>
  <c r="J69" i="3"/>
  <c r="I86" i="3"/>
  <c r="I25" i="3"/>
  <c r="I168" i="3"/>
  <c r="I80" i="3"/>
  <c r="I142" i="3"/>
  <c r="I43" i="3"/>
  <c r="I71" i="3"/>
  <c r="I35" i="3"/>
  <c r="I36" i="3"/>
  <c r="I58" i="3"/>
  <c r="I44" i="3"/>
  <c r="I72" i="3"/>
  <c r="I118" i="3"/>
  <c r="I52" i="3"/>
  <c r="I94" i="3"/>
  <c r="I159" i="3"/>
  <c r="I49" i="3" l="1"/>
  <c r="I156" i="3"/>
  <c r="I150" i="3" s="1"/>
  <c r="I69" i="3"/>
  <c r="I34" i="3"/>
  <c r="J23" i="3" l="1"/>
  <c r="J22" i="3" s="1"/>
  <c r="J183" i="3" l="1"/>
  <c r="I23" i="3"/>
  <c r="I22" i="3" s="1"/>
  <c r="J185" i="3" l="1"/>
  <c r="J187" i="3" s="1"/>
  <c r="I183" i="3"/>
  <c r="I185" i="3" l="1"/>
  <c r="I187" i="3" s="1"/>
  <c r="G189" i="3" l="1"/>
  <c r="I189" i="3"/>
  <c r="J189" i="3"/>
</calcChain>
</file>

<file path=xl/sharedStrings.xml><?xml version="1.0" encoding="utf-8"?>
<sst xmlns="http://schemas.openxmlformats.org/spreadsheetml/2006/main" count="709" uniqueCount="557">
  <si>
    <t xml:space="preserve">Fazem parte desta Planilha Orçamentária: </t>
  </si>
  <si>
    <t>COMPOSIÇÃO DE SERVIÇOS - Anexo nº 03.</t>
  </si>
  <si>
    <t>CRONOGRAMA FÍSICO - FINANCEIRO - Anexo nº 01.</t>
  </si>
  <si>
    <t>DEMONSTRATIVO  DA  COMPOSIÇÃO  DO  B.D.I. - Anexo nº 04.</t>
  </si>
  <si>
    <t>MEMÓRIA DE CÁLCULO - Anexo nº 02.</t>
  </si>
  <si>
    <t>PLANILHA RESUMO - Anexo nº 05.</t>
  </si>
  <si>
    <t>PLANILHA ORÇAMENTÁRIA</t>
  </si>
  <si>
    <t>ITEM</t>
  </si>
  <si>
    <t>CÓDIGO DESONERADO</t>
  </si>
  <si>
    <t>CÓDIGO ONERADO</t>
  </si>
  <si>
    <t>DESCRIÇÃO</t>
  </si>
  <si>
    <t>UN</t>
  </si>
  <si>
    <t>QUANT</t>
  </si>
  <si>
    <t xml:space="preserve">CUSTO DESONERADO </t>
  </si>
  <si>
    <t xml:space="preserve">CUSTO ONERADO </t>
  </si>
  <si>
    <t>TOTAL DESONERADO</t>
  </si>
  <si>
    <t>TOTAL ONERADO</t>
  </si>
  <si>
    <t xml:space="preserve">TOTAL DO ITEM  </t>
  </si>
  <si>
    <t>1.1</t>
  </si>
  <si>
    <t>2.1</t>
  </si>
  <si>
    <t>3.1</t>
  </si>
  <si>
    <t>3.2</t>
  </si>
  <si>
    <t>3.3</t>
  </si>
  <si>
    <t>3.4</t>
  </si>
  <si>
    <t>3.5</t>
  </si>
  <si>
    <t>3.6</t>
  </si>
  <si>
    <t>4.1</t>
  </si>
  <si>
    <t>4.2</t>
  </si>
  <si>
    <t>4.3</t>
  </si>
  <si>
    <t>4.4</t>
  </si>
  <si>
    <t>4.5</t>
  </si>
  <si>
    <t>4.6</t>
  </si>
  <si>
    <t>4.7</t>
  </si>
  <si>
    <t>4.8</t>
  </si>
  <si>
    <t>4.9</t>
  </si>
  <si>
    <t>4.10</t>
  </si>
  <si>
    <t>4.11</t>
  </si>
  <si>
    <t>4.12</t>
  </si>
  <si>
    <t>4.13</t>
  </si>
  <si>
    <t>4.14</t>
  </si>
  <si>
    <t>4.15</t>
  </si>
  <si>
    <t>4.16</t>
  </si>
  <si>
    <t>5.1</t>
  </si>
  <si>
    <t>5.2</t>
  </si>
  <si>
    <t>5.3</t>
  </si>
  <si>
    <t>5.4</t>
  </si>
  <si>
    <t>6.1</t>
  </si>
  <si>
    <t>6.2</t>
  </si>
  <si>
    <t>6.3</t>
  </si>
  <si>
    <t>7.1</t>
  </si>
  <si>
    <t>7.2</t>
  </si>
  <si>
    <t>7.3</t>
  </si>
  <si>
    <t>7.4</t>
  </si>
  <si>
    <t>8.1</t>
  </si>
  <si>
    <t>8.2</t>
  </si>
  <si>
    <t>8.3</t>
  </si>
  <si>
    <t>8.4</t>
  </si>
  <si>
    <t>8.5</t>
  </si>
  <si>
    <t>8.6</t>
  </si>
  <si>
    <t>8.7</t>
  </si>
  <si>
    <t>8.8</t>
  </si>
  <si>
    <t>8.9</t>
  </si>
  <si>
    <t>9.1</t>
  </si>
  <si>
    <t>9.2</t>
  </si>
  <si>
    <t>9.3</t>
  </si>
  <si>
    <t>9.4</t>
  </si>
  <si>
    <t>10.1</t>
  </si>
  <si>
    <t>10.2</t>
  </si>
  <si>
    <t>10.3</t>
  </si>
  <si>
    <t>10.4</t>
  </si>
  <si>
    <t>10.5</t>
  </si>
  <si>
    <t>10.6</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</si>
  <si>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</si>
  <si>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</si>
  <si>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</si>
  <si>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</si>
  <si>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</si>
  <si>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</si>
  <si>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</si>
  <si>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</si>
  <si>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</si>
  <si>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</si>
  <si>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</si>
  <si>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</si>
  <si>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</si>
  <si>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</si>
  <si>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</si>
  <si>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</si>
  <si>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</si>
  <si>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</si>
  <si>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</si>
  <si>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</si>
  <si>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</si>
  <si>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</si>
  <si>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</si>
  <si>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</si>
  <si>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</si>
  <si>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</si>
  <si>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</si>
  <si>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</si>
  <si>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</si>
  <si>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</si>
  <si>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</si>
  <si>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</si>
  <si>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</si>
  <si>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</si>
  <si>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</si>
  <si>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</si>
  <si>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</si>
  <si>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</si>
  <si>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</si>
  <si>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</si>
  <si>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</si>
  <si>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</si>
  <si>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</si>
  <si>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</si>
  <si>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13.1</t>
  </si>
  <si>
    <t>13.2</t>
  </si>
  <si>
    <t>13.3</t>
  </si>
  <si>
    <t>13.4</t>
  </si>
  <si>
    <t>15.1</t>
  </si>
  <si>
    <t>15.2</t>
  </si>
  <si>
    <t>15.3</t>
  </si>
  <si>
    <t>15.4</t>
  </si>
  <si>
    <t>15.5</t>
  </si>
  <si>
    <t>15.6</t>
  </si>
  <si>
    <t>15.7</t>
  </si>
  <si>
    <t>16.1</t>
  </si>
  <si>
    <t>16.2</t>
  </si>
  <si>
    <t>16.3</t>
  </si>
  <si>
    <t>16.4</t>
  </si>
  <si>
    <t>16.5</t>
  </si>
  <si>
    <t>16.6</t>
  </si>
  <si>
    <t>16.7</t>
  </si>
  <si>
    <t>17.1</t>
  </si>
  <si>
    <t>17.2</t>
  </si>
  <si>
    <t>17.3</t>
  </si>
  <si>
    <t>PJ 04.05.0800 (/)</t>
  </si>
  <si>
    <t>17.4</t>
  </si>
  <si>
    <t>17.5</t>
  </si>
  <si>
    <t>17.6</t>
  </si>
  <si>
    <t>17.7</t>
  </si>
  <si>
    <t>17.8</t>
  </si>
  <si>
    <t>17.9</t>
  </si>
  <si>
    <t>17.10</t>
  </si>
  <si>
    <t>17.11</t>
  </si>
  <si>
    <t xml:space="preserve">TOTAL DO ORÇAMENTO  </t>
  </si>
  <si>
    <t xml:space="preserve">BDI :  </t>
  </si>
  <si>
    <t xml:space="preserve">TOTAL GERAL (com BDI) :  </t>
  </si>
  <si>
    <t>SERÁ CONSIDERADO O MENOR PREÇO :</t>
  </si>
  <si>
    <t>1.0 - ADMINISTRAÇÃO LOCAL</t>
  </si>
  <si>
    <t>01.090.0000-5</t>
  </si>
  <si>
    <t>2.0 - ENCARGOS COMPLEMENTARES</t>
  </si>
  <si>
    <t>05.100.1000-5</t>
  </si>
  <si>
    <t>3.0 - SERVIÇOS PRELIMINARES, DE ESCRITÓRIO,  LABORATÓRIO, CAMPO</t>
  </si>
  <si>
    <t>02.020.0001-0</t>
  </si>
  <si>
    <t>02.011.0014-0</t>
  </si>
  <si>
    <t>01.001.0044-0</t>
  </si>
  <si>
    <t>01.050.0515-0</t>
  </si>
  <si>
    <t>01.050.0478-0</t>
  </si>
  <si>
    <t>01.050.0452-0</t>
  </si>
  <si>
    <t>4.0 - DEMOLIÇÃO</t>
  </si>
  <si>
    <t>05.001.0023-0</t>
  </si>
  <si>
    <t>05.001.0163-0</t>
  </si>
  <si>
    <t>05.001.0011-0</t>
  </si>
  <si>
    <t>05.001.0015-0</t>
  </si>
  <si>
    <t>05.001.0134-0</t>
  </si>
  <si>
    <t>05.001.0145-0</t>
  </si>
  <si>
    <t>05.001.0146-0</t>
  </si>
  <si>
    <t>05.001.0041-0</t>
  </si>
  <si>
    <t>05.001.0065-0</t>
  </si>
  <si>
    <t>05.001.0142-0</t>
  </si>
  <si>
    <t>05.001.0105-0</t>
  </si>
  <si>
    <t>09.005.0009-0</t>
  </si>
  <si>
    <t>05.001.0072-0</t>
  </si>
  <si>
    <t>05.001.0171-0</t>
  </si>
  <si>
    <t>04.014.0095-0</t>
  </si>
  <si>
    <t>M²</t>
  </si>
  <si>
    <t>5.0 - MOVIMENTAÇÃO DE TERRA</t>
  </si>
  <si>
    <t>01.005.0004-0</t>
  </si>
  <si>
    <t>03.001.0001-1</t>
  </si>
  <si>
    <t>6.0 - ESTRUTURA</t>
  </si>
  <si>
    <t>11.013.0070-1</t>
  </si>
  <si>
    <t>11.013.0006-0</t>
  </si>
  <si>
    <t>11.013.0003-1</t>
  </si>
  <si>
    <t>7.0 – ALVENARIA E DIVISÓRIAS</t>
  </si>
  <si>
    <t>12.005.0010-0</t>
  </si>
  <si>
    <t>11.026.0030-0</t>
  </si>
  <si>
    <t>12.035.0001-0</t>
  </si>
  <si>
    <t>14.007.0200-0</t>
  </si>
  <si>
    <t>8.0 - REVESTIMENTO</t>
  </si>
  <si>
    <t>13.001.0106-0</t>
  </si>
  <si>
    <t>13.001.0026-0</t>
  </si>
  <si>
    <t>13.009.0045-0</t>
  </si>
  <si>
    <t>13.331.0015-0</t>
  </si>
  <si>
    <t>13.030.0291-0</t>
  </si>
  <si>
    <t>13.030.0255-0</t>
  </si>
  <si>
    <t>13.348.0050-0</t>
  </si>
  <si>
    <t>13.175.0010-0</t>
  </si>
  <si>
    <t>9.0 - PAVIMENTO</t>
  </si>
  <si>
    <t>13.301.0119-0</t>
  </si>
  <si>
    <t>08.027.0042-0</t>
  </si>
  <si>
    <t>10.0 - IMPERMEABILIZAÇÃO E COBERTURA</t>
  </si>
  <si>
    <t>16.005.0035-0</t>
  </si>
  <si>
    <t>16.005.0075-0</t>
  </si>
  <si>
    <t>16.005.0056-0</t>
  </si>
  <si>
    <t>16.007.0027-0</t>
  </si>
  <si>
    <t>11.016.0003-0</t>
  </si>
  <si>
    <t>11.0 - ESQUADRIAS</t>
  </si>
  <si>
    <t>14.006.0426-0</t>
  </si>
  <si>
    <t>14.007.0150-0</t>
  </si>
  <si>
    <t>14.003.0076-0</t>
  </si>
  <si>
    <t>14.004.0040-0</t>
  </si>
  <si>
    <t>14.006.0233-6</t>
  </si>
  <si>
    <t>14.006.0008-0</t>
  </si>
  <si>
    <t>14.007.0080-0</t>
  </si>
  <si>
    <t>14.007.0314-0</t>
  </si>
  <si>
    <t>14.006.0090-0</t>
  </si>
  <si>
    <t>18.016.0125-0</t>
  </si>
  <si>
    <t>14.002.0240-0</t>
  </si>
  <si>
    <t>14.006.0017-0</t>
  </si>
  <si>
    <t>14.006.0232-5</t>
  </si>
  <si>
    <t>14.006.0233-5</t>
  </si>
  <si>
    <t>14.006.0234-5</t>
  </si>
  <si>
    <t>14.006.0089-5</t>
  </si>
  <si>
    <t>14.007.0085-0</t>
  </si>
  <si>
    <t>14.007.0041-0</t>
  </si>
  <si>
    <t>14.002.0072-0</t>
  </si>
  <si>
    <t>14.007.0276-0</t>
  </si>
  <si>
    <t>14.006.0255-0</t>
  </si>
  <si>
    <t>14.002.0215-0</t>
  </si>
  <si>
    <t>12.0 - INSTALAÇÕES HIDROSSANITÁRIAS</t>
  </si>
  <si>
    <t>15.003.0410-0</t>
  </si>
  <si>
    <t>15.003.0361-0</t>
  </si>
  <si>
    <t>15.004.0065-0</t>
  </si>
  <si>
    <t>18.002.0030-0</t>
  </si>
  <si>
    <t>15.004.0070-0</t>
  </si>
  <si>
    <t>18.002.0095-0</t>
  </si>
  <si>
    <t>18.006.0020-0</t>
  </si>
  <si>
    <t>15.004.0131-0</t>
  </si>
  <si>
    <t>15.004.0110-0</t>
  </si>
  <si>
    <t>18.002.0012-0</t>
  </si>
  <si>
    <t>15.004.0063-0</t>
  </si>
  <si>
    <t>18.016.0030-5</t>
  </si>
  <si>
    <t>18.016.0030-6</t>
  </si>
  <si>
    <t>18.007.0075-0</t>
  </si>
  <si>
    <t>15.004.0060-1</t>
  </si>
  <si>
    <t>18.007.0051-0</t>
  </si>
  <si>
    <t>18.082.0050-0</t>
  </si>
  <si>
    <t>18.082.0020-0</t>
  </si>
  <si>
    <t>18.082.0100-0</t>
  </si>
  <si>
    <t>18.016.0040-0</t>
  </si>
  <si>
    <t>18.009.0065-0</t>
  </si>
  <si>
    <t>18.016.0045-0</t>
  </si>
  <si>
    <t>13.0 - INSTALAÇÕES ELÉTRICAS</t>
  </si>
  <si>
    <t>15.015.0310-0</t>
  </si>
  <si>
    <t>15.015.0280-0</t>
  </si>
  <si>
    <t>15.015.0173-0</t>
  </si>
  <si>
    <t>18.027.0496-0</t>
  </si>
  <si>
    <t>14.0 - INSTALAÇÕES ESPECIAIS</t>
  </si>
  <si>
    <t>15.0 - PINTURA</t>
  </si>
  <si>
    <t>17.017.0100-0</t>
  </si>
  <si>
    <t>17.017.0175-0</t>
  </si>
  <si>
    <t>17.017.0176-0</t>
  </si>
  <si>
    <t>17.017.0320-0</t>
  </si>
  <si>
    <t>17.017.0321-0</t>
  </si>
  <si>
    <t>17.018.0250-0</t>
  </si>
  <si>
    <t>17.040.0024-0</t>
  </si>
  <si>
    <t>16.0 - DRENAGEM PLUVIAL</t>
  </si>
  <si>
    <t>15.001.0029-0</t>
  </si>
  <si>
    <t>15.001.0027-0</t>
  </si>
  <si>
    <t>06.016.0052-0</t>
  </si>
  <si>
    <t>06.003.0010-0</t>
  </si>
  <si>
    <t>06.272.0002-0</t>
  </si>
  <si>
    <t>06.272.0026-0</t>
  </si>
  <si>
    <t>17.0 - SERVIÇOS COMPLEMENTARES</t>
  </si>
  <si>
    <t>05.050.0001-0</t>
  </si>
  <si>
    <t>05.055.0022-0</t>
  </si>
  <si>
    <t>PJ 05.05.0800 (/)</t>
  </si>
  <si>
    <t>09.002.0032-0</t>
  </si>
  <si>
    <t>09.006.0030-0</t>
  </si>
  <si>
    <t>18.016.0100-0</t>
  </si>
  <si>
    <t>18.016.0105-0</t>
  </si>
  <si>
    <t>18.016.0106-0</t>
  </si>
  <si>
    <t>18.070.0005-5</t>
  </si>
  <si>
    <t>18.070.0005-6</t>
  </si>
  <si>
    <t>18.070.0005-7</t>
  </si>
  <si>
    <t>01.090.0000-F</t>
  </si>
  <si>
    <t>ADMINISTRAÇÃO LOCAL</t>
  </si>
  <si>
    <t>05.100.1000-F</t>
  </si>
  <si>
    <t>ENCARGOS COMPLEMENTARES</t>
  </si>
  <si>
    <t>14.006.0232-F</t>
  </si>
  <si>
    <t>PORTA DE MADEIRA DE LEI,COMPENSADO DE 70X210X3,5CM,COM VISOR EM VIDRO DE 4MM,MEDINDO 1,10X0,20M,EXCLUSIVE PINTURA E FERRAGENS.FORNECIMENTO E COLOCACAO</t>
  </si>
  <si>
    <t>14.006.0233-F</t>
  </si>
  <si>
    <t>PORTA DE MADEIRA DE LEI,COMPENSADO DE 80X210X3,5CM,COM VISOR EM VIDRO DE 4MM,MEDINDO 1,10X0,20M,EXCLUSIVE PINTURA E FERRAGENS.FORNECIMENTO E COLOCACAO</t>
  </si>
  <si>
    <t>14.006.0234-F</t>
  </si>
  <si>
    <t>PORTA DE MADEIRA DE LEI,COMPENSADO DE 90X210X3,5CM,COM VISOR EM VIDRO DE 4MM,MEDINDO 1,10X0,20M,EXCLUSIVE PINTURA E FERRAGENS.FORNECIMENTO E COLOCACAO</t>
  </si>
  <si>
    <t>14.006.0233-G</t>
  </si>
  <si>
    <t>PORTA DE MADEIRA DE LEI,COMPENSADO DE 80X210X3,5CM,COM VENTILAÇAO INFERIOR EM TELA MILIMETRADA,MEDINDO 0,60X0,25M,EXCLUSIVE PINTURA E FERRAGENS.FORNECIMENTO E COLOCACAO</t>
  </si>
  <si>
    <t>14.006.0089-F</t>
  </si>
  <si>
    <t>PORTA DE MADEIRA DE LEI EM COMPENSADO DE 55X150X3,5CM,FOLHEADA NAS 2 FACES,EXCLUSIVE FERRAGENS.FORNECIMENTO E COLOCACAO</t>
  </si>
  <si>
    <t>18.016.0030-F</t>
  </si>
  <si>
    <t>BANCA DE ACO INOXIDAVEL,MEDINDO APROXIMADAMENTE (1,60X0,55)M,COM UMA CUBA CENTRAL,VALVULA DE ESCOAMENTO TIPO AMERICANA 1623,SIFAO 1680 1.1/2" X 1.1/2",SOBRE APOIOS DE ALVENARIA DE MEIA VEZ E VERGA DE CONCRETO,SEM REVESTIMENTO,EXCLUSIVE TORNEIRA.FORNECIMENTO E COLOCACAO</t>
  </si>
  <si>
    <t>18.016.0030-G</t>
  </si>
  <si>
    <t>18.070.0005-F</t>
  </si>
  <si>
    <t>PRATELEIRA DE GRANITO CINZA ANDORINHA,COM 35CM DE LARGURA E 2CM DE ESPESSURA,SOBRE CONSOLO DE FERRO.FORNECIMENTO E COLOCAÇÃO</t>
  </si>
  <si>
    <t>M</t>
  </si>
  <si>
    <t>18.070.0005-G</t>
  </si>
  <si>
    <t>PRATELEIRA DE GRANITO CINZA ANDORINHA,COM 45CM DE LARGURA E 2CM DE ESPESSURA,SOBRE CONSOLO DE FERRO.FORNECIMENTO E COLOCAÇÃO</t>
  </si>
  <si>
    <t>18.070.0005-H</t>
  </si>
  <si>
    <t>PRATELEIRA DE GRANITO CINZA ANDORINHA,COM 50CM DE LARGURA E 2CM DE ESPESSURA,SOBRE CONSOLO DE FERRO.FORNECIMENTO E COLOCAÇÃO</t>
  </si>
  <si>
    <t>3.7</t>
  </si>
  <si>
    <t>17.12</t>
  </si>
  <si>
    <t>17.13</t>
  </si>
  <si>
    <t>SONDAGEM EXPEDITA,DE SIMPLES RECONHECIMENTO A PERCUSSAO,EXCLUSIVAMENTE POR LAVAGEM,DIAMETRO DE 2",INCLUSIVE DESLOCAMENTO E INSTALACAO</t>
  </si>
  <si>
    <t>01.001.0044-A</t>
  </si>
  <si>
    <t>M3</t>
  </si>
  <si>
    <t>M2</t>
  </si>
  <si>
    <t>PREPARO MANUAL DE TERRENO,COMPREENDENDO ACERTO,RASPAGEM EVENTUAL ATE 0.30M DE PROFUNDIDADE E AFASTAMENTO LATERAL DO MATERIAL EXCEDENTE,INCLUSIVE COMPACTACAO MANUAL</t>
  </si>
  <si>
    <t>01.005.0004-A</t>
  </si>
  <si>
    <t>PROJETO EXECUTIVO DE INSTALACAO DE ESGOTO SANITARIO E AGUASPLUVIAIS,CONSIDERANDO O PROJETO BASICO EXISTENTE,PARA PREDIOS ESCOLARES E/OU ADMINISTRATIVOS ATE 500M2,APRESENTADO NOS PADROES DA CONTRATANTE,INCLUSIVE AS LEGALIZACOES PERTINENTES</t>
  </si>
  <si>
    <t>01.050.0452-A</t>
  </si>
  <si>
    <t>PROJETO EXECUTIVO DE INSTALACAO HIDRAULICA,CONSIDERANDO O PROJETO BASICO EXISTENTE,PARA PREDIOS ESCOLARES E/OU ADMINISTRATIVOS ATE 500M2,APRESENTADO NOS PADROES DA CONTRATANTE,INCLUSIVE AS LEGALIZACOES PERTINENTES</t>
  </si>
  <si>
    <t>01.050.0478-A</t>
  </si>
  <si>
    <t>PROJETO EXECUTIVO DE INSTALACAO ELETRICA,CONSIDERANDO O PROJETO BASICO EXISTENTE,PARA PREDIOS ESCOLARES E/OU ADMINISTRATIVOS ATE 500M2,APRESENTADO NOS PADROES DA CONTRATANTE,INCLUSIVE AS LEGALIZACOES PERTINENTES</t>
  </si>
  <si>
    <t>01.050.0515-A</t>
  </si>
  <si>
    <t>CERCA PROTETORA DE BORDA DE VALA OU OBRA,COM TELA PLASTICA NA COR LARANJA OU AMARELA,CONSIDERANDO 1 VEZ DE UTILIZACAO,INCLUSIVE APOIOS,FORNECIMENTO,COLOCACAO E RETIRADA</t>
  </si>
  <si>
    <t>02.011.0014-A</t>
  </si>
  <si>
    <t>PLACA DE IDENTIFICACAO DE OBRA PUBLICA,INCLUSIVE PINTURA E SUPORTES DE MADEIRA.FORNECIMENTO E COLOCACAO</t>
  </si>
  <si>
    <t>02.020.0001-A</t>
  </si>
  <si>
    <t>ESCAVACAO MANUAL DE VALA/CAVA EM MATERIAL DE 1ª CATEGORIA (A(AREIA,ARGILA OU PICARRA),ATE 1,50M DE PROFUNDIDADE,EXCLUSIVE ESCORAMENTO E ESGOTAMENTO</t>
  </si>
  <si>
    <t>03.001.0001-B</t>
  </si>
  <si>
    <t>RETIRADA DE ENTULHO DE OBRA COM CACAMBA DE ACO TIPO CONTAINER COM 5M3 DE CAPACIDADE,INCLUSIVE CARREGAMENTO,TRANSPORTE E DESCARREGAMENTO.CUSTO POR UNIDADE DE CACAMBA E INCLUI A TAXA PARA DESCARGA EM LOCAIS AUTORIZADOS</t>
  </si>
  <si>
    <t>04.014.0095-A</t>
  </si>
  <si>
    <t>DEMOLICAO DE REVESTIMENTO DE PASTILHA,A PONTEIRO,COM RESPECTIVA CAMADA DE ARGAMASSA DE ASSENTAMENTO,INCLUSIVE EMPILHAMENTO LATERAL DENTRO DO CANTEIRO DE SERVICO</t>
  </si>
  <si>
    <t>05.001.0011-A</t>
  </si>
  <si>
    <t>DEMOLICAO DE PISO DE LADRILHO COM RESPECTIVA CAMADA DE ARGAMASSA DE ASSENTAMENTO,INCLUSIVE EMPILHAMENTO LATERAL DENTRO DO CANTEIRO DE SERVICO</t>
  </si>
  <si>
    <t>05.001.0015-A</t>
  </si>
  <si>
    <t>DEMOLICAO MANUAL DE ALVENARIA DE TIJOLOS FURADOS,INCLUSIVE EMPILHAMENTO LATERAL DENTRO DO CANTEIRO DE SERVICO</t>
  </si>
  <si>
    <t>05.001.0023-A</t>
  </si>
  <si>
    <t>REMOCAO DE COBERTURA EM TELHAS DE FIBROCIMENTO CONVENCIONAL,ONDULADA,INCLUSIVE MADEIRAMENTO,MEDIDO O CONJUNTO PELA AREAREAL DE COBERTURA</t>
  </si>
  <si>
    <t>05.001.0041-A</t>
  </si>
  <si>
    <t>REMOCAO DE FORRO OU LAMBRI DE FRISOS DE MADEIRA OU PVC,PLACAS DE AGLOMERADO PRENSADO OU SEMELHANTES,INCLUSIVE O ENGRADAMAMENTO</t>
  </si>
  <si>
    <t>05.001.0065-A</t>
  </si>
  <si>
    <t>REMOCAO DE CALHAS E CONDUTORES</t>
  </si>
  <si>
    <t>05.001.0072-A</t>
  </si>
  <si>
    <t>REMOCAO CUIDADOSA DE DIVISORIA DE MARMORE</t>
  </si>
  <si>
    <t>05.001.0105-A</t>
  </si>
  <si>
    <t>ARRANCAMENTO DE PORTAS,JANELAS E CAIXILHOS DE AR CONDICIONADO OU OUTROS</t>
  </si>
  <si>
    <t>05.001.0134-A</t>
  </si>
  <si>
    <t>ARRANCAMENTO DE MEIOS-FIOS,DE GRANITO OU CONCRETO,RETOS OU CURVOS,INCLUSIVE EMPILHAMENTO LATERAL DENTRO DO CANTEIRO DE SERVICO</t>
  </si>
  <si>
    <t>05.001.0142-A</t>
  </si>
  <si>
    <t>ARRANCAMENTO DE APARELHOS SANITARIOS</t>
  </si>
  <si>
    <t>05.001.0145-A</t>
  </si>
  <si>
    <t>ARRANCAMENTO DE BANCADA DE PIA/LAVATORIO OU BANCA SECA DE ATE 1,00M DE ALTURA E ATE 0,80M DE LARGURA</t>
  </si>
  <si>
    <t>05.001.0146-A</t>
  </si>
  <si>
    <t>RETIRADA CUIDADOSA DE AZULEJOS OU LADRILHOS CERAMICOS E RESPECTIVA ARGAMASSA DE ASSENTAMENTO,SEM REAPROVEITAMENTO DO MATERIAL RETIRADO</t>
  </si>
  <si>
    <t>05.001.0163-A</t>
  </si>
  <si>
    <t>TRANSPORTE HORIZONTAL DE MATERIAL DE 1ªCATEGORIA OU ENTULHO,EM CARRINHOS,A 20,00M DE DISTANCIA,INCLUSIVE CARGA A PA</t>
  </si>
  <si>
    <t>05.001.0171-A</t>
  </si>
  <si>
    <t>PLACA DE INAUGURACAO EM ALUMINIO,MEDINDO (0,40X0,60)M,COM 1MM DE ESPESSURA,COM INSCRICAO EM PLOTTER.FORNECIMENTO E COLOCACAO</t>
  </si>
  <si>
    <t>05.050.0001-A</t>
  </si>
  <si>
    <t>05.054.0001-0</t>
  </si>
  <si>
    <t>PLACA DE ACRILICO PARA IDENTIFICACAO DE PORTAS,MEDINDO (25X8)CM.FORNECIMENTO E COLOCACAO</t>
  </si>
  <si>
    <t>05.054.0001-A</t>
  </si>
  <si>
    <t>LETRA CAIXA DE ACO INOX POLIDO OU ESCOVADO,COM 30CM DE ALTURA,ESPESSURA DE 3CM,COM PINOS PARA FIXACAO.FORNECIMENTO E COLOCACAO</t>
  </si>
  <si>
    <t>05.055.0022-A</t>
  </si>
  <si>
    <t>05.057.0010-0</t>
  </si>
  <si>
    <t>PLACA DE IDENTIFICACAO EM ACO INOXIDAVEL,ESCRITA EM BRAILLE,MEDINDO (8X25)CM,CONFORME ABNT NBR 9050.FORNECIMENTO E COLOCACAO</t>
  </si>
  <si>
    <t>05.057.0010-A</t>
  </si>
  <si>
    <t>CALHA MEIO-TUBO CIRCULAR DE CONCRETO VIBRADO,DIAMETRO INTERNO DE 300MM,INCLUSIVE ACERTO DE FUNDO DE VALA.FORNECIMENTO EASSENTAMENTO</t>
  </si>
  <si>
    <t>06.003.0010-A</t>
  </si>
  <si>
    <t>GRELHA PARA CANALETA DE FERRO FUNDIDO,COM CAIXILHO,COM (30X100)CM,CONFORME ABNT NBR 10160.FORNECIMENTO E ASSENTAMENTO</t>
  </si>
  <si>
    <t>06.016.0052-A</t>
  </si>
  <si>
    <t>TUBO PVC,CONFORME ABNT NBR-7362,PARA ESGOTO SANITARIO,COM DIAMETRO NOMINAL DE 100MM,INCLUSIVE ANEL DE BORRACHA.FORNECIMENTO</t>
  </si>
  <si>
    <t>06.272.0002-A</t>
  </si>
  <si>
    <t>06.272.0026-A</t>
  </si>
  <si>
    <t>MEIO-FIO RETO DE CONCRETO SIMPLES FCK=15MPA,PRE-MOLDADO,TIPO DER-RJ,MEDINDO 0,15M NA BASE E COM ALTURA DE 0,30M,REJUNTAMENTO COM ARGAMASSA DE CIMENTO E AREIA NO TRACO 1:3,5,COM FORNECIMENTO DE TODOS OS MATERIAIS,ESCAVACAO E REATERRO</t>
  </si>
  <si>
    <t>08.027.0042-A</t>
  </si>
  <si>
    <t>PLANTIO DE GRAMA EM MUDAS,EXCLUSIVE O FORNECIMENTO DO MATERIAL</t>
  </si>
  <si>
    <t>09.002.0032-A</t>
  </si>
  <si>
    <t>RETIRADA DE GRAMA EM PLACAS</t>
  </si>
  <si>
    <t>09.005.0009-A</t>
  </si>
  <si>
    <t>ATERRO COM TERRA PRETA VEGETAL,PARA EXECUCAO DE GRAMADOS</t>
  </si>
  <si>
    <t>09.006.0030-A</t>
  </si>
  <si>
    <t>VERGAS DE CONCRETO ARMADO PARA ALVENARIA,COM APROVEITAMENTODA MADEIRA POR 10 VEZES</t>
  </si>
  <si>
    <t>11.013.0003-B</t>
  </si>
  <si>
    <t>CHAPIM DE CONCRETO ARMADO,APARENTE,COM ACABAMENTO DESEMPENADO,MEDINDO (22X10)CM,CONFORME PROJETO TIPO Nº 6062/EMOP,FUNDIDO NO LOCAL</t>
  </si>
  <si>
    <t>11.013.0006-A</t>
  </si>
  <si>
    <t>CONCRETO ARMADO,FCK=20MPA,INCLUINDO MATERIAIS PARA 1,00M3 DE CONCRETO(IMPORTADO DE USINA)ADENSADO E COLOCADO,14,00M2 DEAREA MOLDADA,FORMAS E ESCORAMENTO CONFORME ITENS 11.004.0022 E 11.004.0035,60KG DE ACO CA-50,INCLUSIVE MAO-DE-OBRA PARACORTE,DOBRAGEM,MONTAGEM E COLOCACAO NAS FORMAS</t>
  </si>
  <si>
    <t>11.013.0070-B</t>
  </si>
  <si>
    <t>11.016.0003-A</t>
  </si>
  <si>
    <t>MURO DE CONTENCAO DE TALUDES EM ALVENARIA DE BLOCO DE CONCRETO ESTRUTURAL DE(19X19X39)CM,ATE 1,80M DE ALTURA,INCLUINDO BASE DE CONCRETO,ACO CA-50 E ENCHIMENTO DE BLOCOS E MEDIDO PELA AREA REAL</t>
  </si>
  <si>
    <t>11.026.0030-A</t>
  </si>
  <si>
    <t>ALVENARIA DE BLOCOS DE CONCRETO 10X20X40CM,ASSENTES COM ARGAMASSA DE CIMENTO E AREIA,NO TRACO 1:8,EM PAREDES DE 0,10M DEESPESSURA,DE SUPERFICIE CORRIDA,ATE 3,00M DE ALTURA E MEDIDA PELA AREA REAL</t>
  </si>
  <si>
    <t>12.005.0010-A</t>
  </si>
  <si>
    <t>PAREDE DIVISORIA PARA SANITARIO EM GRANITO CINZA ANDORINHA,COM 2CM DE ESPESSURA,POLIDA NAS DUAS FACES,FIXACAO PISO OU PAREDE,EXCLUSIVE FERRAGENS PARA FIXACAO.FORNECIMENTO E COLOCACAO</t>
  </si>
  <si>
    <t>12.035.0001-A</t>
  </si>
  <si>
    <t>EMBOCO COM ARGAMASSA DE CIMENTO E AREIA,NO TRACO 1:3 COM 2CM DE ESPESSURA,INCLUSIVE CHAPISCO DE CIMENTO E AREIA,NO TRACO 1:3</t>
  </si>
  <si>
    <t>13.001.0026-A</t>
  </si>
  <si>
    <t>RECOMPOSICAO DE REVESTIMENTO COM ARGAMASSA DE CIMENTO E AREIA,NO TRACO 1:3 COM 2CM DE ESPESSURA,ADITIVADA COM 10% DE MICROSSILICA</t>
  </si>
  <si>
    <t>13.001.0106-A</t>
  </si>
  <si>
    <t>REBOCO PRONTO PARA PAREDES EXTERNAS COMPOSTO DE CAL E AGREGADOS,INCLUSIVE CIMENTO ADICIONADO MANUALMENTE,COM 3MM DE ESPESSURA,APLICADO SOBRE SUPERFICIE</t>
  </si>
  <si>
    <t>13.009.0045-A</t>
  </si>
  <si>
    <t>REVESTIMENTO DE PAREDES COM LADRILHOS CERAMICOS COM MEDIDASEM TORNO DE (10X10)CM,EM PLACA TELADA NO FORMATO EM TORNO DE (30X30)CM,NAS CORES BRANCO,CINZA,BEGE,CREME,AZUL,MARROM E PRETO,CONFORME ABNT NBR 16928,ASSENTE COM ARGAMASSA COLANTE,REJUNTAMENTO COM ARGAMASSA INDUSTRIALIZADA,EXCLUSIVE CHAPISCO E EMBOCO</t>
  </si>
  <si>
    <t>13.030.0255-A</t>
  </si>
  <si>
    <t>REVESTIMENTO DE PAREDES COM CERAMICA,COM MEDIDAS EM TORNO DE (32X57)CM,ASSENTE CONFORME ITEM 13.025.0058</t>
  </si>
  <si>
    <t>13.030.0291-A</t>
  </si>
  <si>
    <t>FORRO DE PVC EM REGUAS DE 200MM DE LARGURA, ESPESSURA IGUALOU SUPERIOR A 8MM, ENCAIXADOS ENTRE SI, INCLUSIVE RODAFORRODE PVC PARA ACABAMENTO, ESTRUTURA EM METALON (20X20)MM E PARAFUSOS DE FIXACAO. FORNECIMENTO E COLOCACAO</t>
  </si>
  <si>
    <t>13.175.0010-A</t>
  </si>
  <si>
    <t>CONTRAPISO,BASE OU CAMADA REGULARIZADORA,EXECUTADA COM ARGAMASSA DE CIMENTO A AREIA,NO TRACO 1:4,NA ESPESSURA DE 2CM</t>
  </si>
  <si>
    <t>13.301.0119-A</t>
  </si>
  <si>
    <t>REVESTIMENTO DE PISO CERAMICO EM PORCELANATO,ACABAMENTO DA BORDA RETIFICADO,NO FORMATO (60X60)CM,PARA USO EM AREAS COMERCIAIS COM TRAFEGO INTENSO,CONFORME ABNT NBR ISO 13006,ASSENTE EM SUPERFICIE NIVELADA COM ARGAMASSA COLANTE E REJUNTAMENTO PRONTO</t>
  </si>
  <si>
    <t>13.331.0015-A</t>
  </si>
  <si>
    <t>PEITORIL EM GRANITO CINZA ANDORINHA,ESPESSURA DE 2CM,LARGURA 15 A 18CM,ASSENTADO COM NATA DE CIMENTO SOBRE ARGAMASSA DECIMENTO,SAIBRO E AREIA,NO TRACO 1:3:3 E REJUNTAMENTO COM CIMENTO BRANCO</t>
  </si>
  <si>
    <t>13.348.0050-A</t>
  </si>
  <si>
    <t>13.440.0025-0</t>
  </si>
  <si>
    <t>13.440.0025-A</t>
  </si>
  <si>
    <t>PORTAO DE CHAPA DE FERRO COM ESTRUTURA DE BARRAS DE 1.1/4"X5/16",REVESTIDA COM CANTONEIRA DE 3/4"X1/8" E CHAPA GALVANIZADA Nº16,COM GUARNICAO DE CANTONEIRAS DE 1.1/4"X3/16" COM DOBRADICAS TIPO GONZO,EXCLUSIVE FECHADURA.FORNECIMENTO E COLOCACAO</t>
  </si>
  <si>
    <t>14.002.0072-A</t>
  </si>
  <si>
    <t>CORRIMAO DUPLO EM TUBO DE ACO GALVANIZADO COM DIAMETRO DE 1.1/4",BARRA SUPERIOR COM ALTURA DE 92CM E BARRA INFERIOR COMALTURA DE 70CM,FIXADO NA PAREDE POR CHUMBADORES,CONFORME ABNT NBR 9050 PARA ACESSIBILIDADE.FORNECIMENTO E COLOCACAO</t>
  </si>
  <si>
    <t>14.002.0215-A</t>
  </si>
  <si>
    <t>PROTECAO PARA PORTA EM ACO INOX ESCOVADO,CHAPA N°14,COM 30CM DE ALTURA.FORNECIMENTO E COLOCACAO</t>
  </si>
  <si>
    <t>14.002.0240-A</t>
  </si>
  <si>
    <t>JANELA BASCULANTE DE ALUMINIO ANODIZADO AO NATURAL,COM 2 ORDENS SENDO A INFERIOR FIXA,EM PERFIS SERIE 28.FORNECIMENTO ECOLOCACAO</t>
  </si>
  <si>
    <t>14.003.0076-A</t>
  </si>
  <si>
    <t>VIDRO,FANTASIA,DE 4MM DE ESPESSURA,DO TIPO MARTELADO,ARTICO,OU LIXA.FORNECIMENTO E COLOCACAO</t>
  </si>
  <si>
    <t>14.004.0040-A</t>
  </si>
  <si>
    <t>PORTA DE MADEIRA DE LEI EM COMPENSADO DE 90X210X3,5CM FOLHEADA NAS 2 FACES,ADUELA DE 13X3CM E ALIZARES DE 5X2CM,EXCLUSIVE FERRAGENS.FORNECIMENTO E COLOCACAO</t>
  </si>
  <si>
    <t>14.006.0008-A</t>
  </si>
  <si>
    <t>14.006.0017-A</t>
  </si>
  <si>
    <t>PORTA DE MADEIRA DE LEI EM COMPENSADO, DE 90X180X3,5CM,FOLHEADA NAS 2 FACES E MARCO DE 7X3CM,EXCLUSIVE FERRAGENS.FORNECIMENTO E COLOCACAO</t>
  </si>
  <si>
    <t>14.006.0090-A</t>
  </si>
  <si>
    <t>14.006.0255-A</t>
  </si>
  <si>
    <t>JANELA DE MADEIRA DE LEI DE ABRIR OU CORRER,PARA VIDRO,COM 3CM DE ESPESSURA,EXCLUSIVE FERRAGENS E GUARNICAO.FORNECIMENTO E COLOCACAO</t>
  </si>
  <si>
    <t>14.006.0426-A</t>
  </si>
  <si>
    <t>FERRAGENS P/PORTAS DE MADEIRA,1 FOLHA DE ABRIR,INTERNAS,SOCIAIS OU SERVICO,CONSTANDO DE FORN.S/COLOC.(ESTA INCLUIDA NO FORN.COLOC.ESQUADRIAS),DE:-FECHADURA TIPO GORGE,TRINCO REVERSIVEL,EM METAL C/ACABAMENTO CROMADO;-ROSETA EM METAL C/ACABAMENTO CROMADO;-MACANETA TIPO ALAVANCA METAL C/ACABAMENTO CROMADO;-3 DOBRADICAS FERRO GALV.3"X2.1/2",C/PINO E BOLAS FERRO</t>
  </si>
  <si>
    <t>14.007.0041-A</t>
  </si>
  <si>
    <t>FERRAGENS PARA PORTA DE MADEIRA,DE 1 FOLHA DE ABRIR,PARA BANHEIRO,CONSTANDO DE FORNECIMENTO SEM COLOCACAO (ESTA INCLUIDA NO FORNECIMENTO E COLOCACAO DAS ESQUADRIAS),DE:-FECHADURA DE EMBUTIR,EM METAL COM ACABAMENTO CROMADO;-MACANETA TIPO ALAVANCA EM METAL COM ACABAMENTO CROMADO;-3 DOBRADICAS DE FERRO GALVANIZADO DE 3"X2.1/2",COM PINO E BOLAS DE LATAO</t>
  </si>
  <si>
    <t>14.007.0080-A</t>
  </si>
  <si>
    <t>FERRAGENS P/PORTA MADEIRA COLOC.DIVISORIAS MARMORE,MARMORITE OU CONCRETO,ATE 3CM ESP.CONSTANDO FORN.S/COLOC.(ESTA INCLUIDA FORN.COLOC.ESQUADRIAS),DE:-2 DOBRADICAS C/UMA ABAS "U",LATAO,ACABAMENTO CROMADO,P/DIVISORIAS MARMORE;-FECHO SOBREPOR,TIPO "LIVRE-OCUPADO",RETANGULAR,METAL C/ACABAMENTO CROMADO,;-BATENTE "U",LATAO,ACABAMENTO CROMADO,P/DIVISORIAS MARMORE</t>
  </si>
  <si>
    <t>14.007.0085-A</t>
  </si>
  <si>
    <t>FERRAGENS PARA JANELA DE MADEIRA,DE CORRER,DE 4 FOLHAS,CORRENDO 2, CONSTANDO DE FORNEC.S/COLOC.,DE:-4 RODIZIOS DE LATAOCOM ROLAMENTO(6MM), PARA TRILHOS;-6,00M DE TRILHO ALUMINIO,TAMANHO 3,00MX1/4"X1/4";-1 PUXADOR DE PUNHO,TUBULAR,EM LATAO CROMADO</t>
  </si>
  <si>
    <t>14.007.0150-A</t>
  </si>
  <si>
    <t>FERRAGENS PARA DIVISORIAS DE MARMORE OU MARMORITE,DE SANITARIOS,CONSTANDO DE FORNECIMENTO SEM COLOCACAO(ESTA INCLUIDA NO FORNECIMENTO E COLOCACAO DA DIVISORIA),DE:-4 CANTONEIRAS DE ALUMINIO PARA FIXACAO DA PLACA;-12 PARAFUSOS DE ALUMINIO DE3/4"X5/16" COM ROSCA</t>
  </si>
  <si>
    <t>14.007.0200-A</t>
  </si>
  <si>
    <t>FECHADURA DE SOBREPOR,COM CILINDRO,EM METAL COM ACABAMENTO CROMADO,PARA PORTAO.FORNECIMENTO</t>
  </si>
  <si>
    <t>14.007.0276-A</t>
  </si>
  <si>
    <t>MOLA FECHA-PORTA,AEREA,COM PINHAO E CREMALHEIRA,EM ALUMINIO, COM PINTURA ELETROSTATICA, COM POTENCIA Nº2 PARA PORTAS DEMADEIRA OU ALUMINIO ATE 0,90M.FORNECIMENTO</t>
  </si>
  <si>
    <t>14.007.0314-A</t>
  </si>
  <si>
    <t>15.001.0027-A</t>
  </si>
  <si>
    <t>15.001.0029-A</t>
  </si>
  <si>
    <t>RETIRADA E REASSENTAMENTO DE LAVATORIO,INCLUSIVE MATERIAIS NECESSARIOS</t>
  </si>
  <si>
    <t>15.003.0361-A</t>
  </si>
  <si>
    <t>RETIRADA E REASSENTAMENTO DE BACIA SANITARIA,INCLUSIVE MATERIAIS NECESSARIOS</t>
  </si>
  <si>
    <t>15.003.0410-A</t>
  </si>
  <si>
    <t>INSTALACAO E ASSENTAMENTO DE PIA COM 1 CUBA(EXCLUSIVE FORNECIMENTO DO APARELHO),COMPREENDENDO:3,00M DE TUBO DE PVC DE 25MM,3,00M DE TUBO DE PVC DE 50MM,RABICHO E CONEXOES</t>
  </si>
  <si>
    <t>15.004.0060-B</t>
  </si>
  <si>
    <t>INSTALACAO E ASSENTAMENTO DE LAVATORIO DE UMA TORNEIRA(EXCLUSIVE FORNECIMENTO DO APARELHO),COMPREENDENDO:3,00M DE TUBO DE PVC DE 25MM,2,00M DE TUBO DE PVC DE 40MM E CONEXOES</t>
  </si>
  <si>
    <t>15.004.0063-A</t>
  </si>
  <si>
    <t>INSTALACAO E ASSENTAMENTO DE FILTRO RESIDENCIAL(EXCLUSIVE FORNECIMENTO DO APARELHO),COMPREENDENDO:2,00M DE TUBO DE PVC DE 25MM E CONEXOES</t>
  </si>
  <si>
    <t>15.004.0065-A</t>
  </si>
  <si>
    <t>INSTALACAO E ASSENTAMENTO DE TANQUE DE SERVICO (EXCLUSIVE FORNECIMENTO DO APARELHO),COMPREENDENDO:3,00M DE TUBO DE PVC DE 25MM,3,00M DE TUBO DE PVC DE 50MM E CONEXOES</t>
  </si>
  <si>
    <t>15.004.0070-A</t>
  </si>
  <si>
    <t>INSTALACAO E ASSENTAMENTO DE BACIA SANITARIA COM CAIXA ACOPLADA (EXCLUSIVE ESTES) EM PAVIMENTO TERREO,COMPREENDENDO:INSTALACAO HIDRAULICA COM 2,00M DE TUBO DE PVC DE 25MM,COM CONEXOES,ATE A CAIXA,LIGACAO DE ESGOTO COM 3,00M DE TUBO DE PVC DE 100MM A CAIXA DE INSPECAO E TUBO DE VENTILACAO,INCLUSIVE CONEXOES,EXCLUSIVE O TUBO DE VENTILACAO</t>
  </si>
  <si>
    <t>15.004.0110-A</t>
  </si>
  <si>
    <t>INSTALACAO E ASSENTAMENTO DE UMA BACIA SANITARIA E CAIXA DEDESCARGA (EXCL.ESTES) EM PAVIMENTO TERREO,PARTE DE UM CONJUNTO DE DOIS OU MAIS VASOS,COMPREENDENDO:INSTALACAO HIDRAULICA C/1,50M TUBO PVC 25MM,C/CONEXOES,ATE A CAIXA DE DESCARGA,LIGACAO ESGOTO C/2,00M TUBO PVC 100MM A CAIXA INSPECAO E TUBO DE VENTILACAO,INCLUSIVE CONEXOES,EXCLUSIVE TUBO VENTILACAO</t>
  </si>
  <si>
    <t>15.004.0131-A</t>
  </si>
  <si>
    <t>INSTALACAO DE PONTO DE FORCA ATE 4CV,EQUIVALENTE A 2 VARAS DE ELETRODUTO DE PVC RIGIDO DE 3/4",20,00M DE FIO 4MM2,CAIXAS E CONEXOES</t>
  </si>
  <si>
    <t>15.015.0173-A</t>
  </si>
  <si>
    <t>INSTALACAO DE UM CONJUNTO DE 2 TOMADAS,EMBUTIDO NA ALVENARIA,EQUIVALENTE A 3 VARAS DE ELETRODUTO DE PVC RIGIDO DE 1/2",27,00M DE FIO 2,5MM2,CAIXAS,CONEXOES E TOMADAS DE EMBUTIR 2P+T,10A,COM PLACA FOSFORESCENTE,INCLUSIVE ABERTURA E FECHAMENTO DE RASGO EM ALVENARIA</t>
  </si>
  <si>
    <t>15.015.0280-A</t>
  </si>
  <si>
    <t>INSTALACAO DE UM CONJUNTO DE 4 TOMADAS,EMBUTIDO NA ALVENARIA,EQUIVALENTE A 5 VARAS DE ELETRODUTO DE PVC RIGIDO DE 3/4",45,00M DE FIO 2,5MM2,CAIXAS,CONEXOES E TOMADAS DE EMBUTIR 2P+T,10A,COM PLACA FOSFORESCENTE,INCLUSIVE ABERTURA E FECHAMENTO DE RASGO EM ALVENARIA</t>
  </si>
  <si>
    <t>15.015.0310-A</t>
  </si>
  <si>
    <t>COBERTURA EM TELHAS DE GALVALUME COM ACABAMENTO EM VERNIZ EM 1 FACE E PINTADA NA OUTRA,MODELO TRAPEZOIDAL OU ONDULADA,NA ESPESSURA DE 0,5MM.MEDIDA PELA AREA REAL DE COBERTURA.FORNECIMENTO E COLOCACAO</t>
  </si>
  <si>
    <t>16.005.0035-A</t>
  </si>
  <si>
    <t>CUMEEIRA EM GALVALUME COM ACABAMENTO EM VERNIZ EM 1 FACE E PINTADA NA OUTRA,TRAPEZOIDAL OU ONDULADA,MEDINDO APROXIMADAMENTE (1265X600X0,5)MM.FORNECIMENTO E COLOCACAO</t>
  </si>
  <si>
    <t>16.005.0056-A</t>
  </si>
  <si>
    <t>COBERTURA TERMO-ISOLANTE,DUPLA,TRAPEZOIDAL,GALVALUME 0,40MM,P/USO ONDE SE REQUER CONFORTO TERMICO,DUPLA ESTANQUEIDADE LATERAL,S/PINTURA,RECHEIO DE POLIESTIRENO EXPANDIDO(EPS ALTURA=40MM)C/RETARDANTE A CHAMA E DENSIDADE CONFORME ABNT NBR-11.752,LARGURA UTIL DE 0,99M,COMPRIMENTO ATE 12,00M,INCL.ACESSORIOS P/FIXACAO,ALTURA TOTAL 78,8MM.FORNECIMENTO E COLOCACAO</t>
  </si>
  <si>
    <t>16.005.0075-A</t>
  </si>
  <si>
    <t>CALHA EM CHAPA DE ACO GALVANIZADO N°26 COM 50CM DE DESENVOLVIMENTO.FORNECIMENTO E COLOCACAO</t>
  </si>
  <si>
    <t>16.007.0027-A</t>
  </si>
  <si>
    <t>17.017.0100-A</t>
  </si>
  <si>
    <t>PINTURA INTERNA SOBRE MADEIRA NOVA,COM TRES DEMAOS DE ESMALTE SINTETICO ALTO BRILHO OU ACETINADO,APOS LIXAMENTO SOBRE SUPERFICIE PREPARADA COM MATERIAL DA MESMA LINHA DE FABRICACAO,CONFORME O ITEM 17.017.0100,EXCLUSIVE ESTE PREPARO</t>
  </si>
  <si>
    <t>17.017.0175-A</t>
  </si>
  <si>
    <t>REPINTURA INTERNA SOBRE MADEIRA COM ESMALTE SINTETICO ALTO BRILHO OU ACETINADO,SOBRE SUPERFICIE JA PINTADA EM BOM ESTADO,APOS LIXAMENTO,LIMPEZA,DUAS DEMAOS DE ACABAMENTO COM MATERIAL DA MESMA LINHA DE FABRICACAO E NA COR EXISTENTE</t>
  </si>
  <si>
    <t>17.017.0176-A</t>
  </si>
  <si>
    <t>PINTURA INTERNA OU EXTERNA SOBRE FERRO,COM ESMALTE SINTETICO BRILHANTE OU ACETINADO APOS LIXAMENTO,LIMPEZA,DESENGORDURAMENTO,UMA DEMAO DE FUNDO ANTICORROSIVO NA COR LARANJA DE SECAGEM RAPIDA E DUAS DEMAOS DE ACABAMENTO</t>
  </si>
  <si>
    <t>17.017.0320-A</t>
  </si>
  <si>
    <t>REPINTURA INTERNA OU EXTERNA SOBRE FERRO EM BOM ESTADO,NAS CONDICOES DO ITEM 17.017.0320 E NA COR EXISTENTE</t>
  </si>
  <si>
    <t>17.017.0321-A</t>
  </si>
  <si>
    <t>PINTURA COM TINTA LATEX SEMIBRILHANTE OU FOSCA,CLASSIFICACAO PREMIUM OU STANDARD,CONFORME ABNT NBR 15079,PARA INTERIOR OU EXTERIOR,SISTEMA TINTOMETRICO,INCLUSIVE LIXAMENTO,UMA DEMAO DE SELADOR ACRILICO E DUAS DEMAOS DE ACABAMENTO</t>
  </si>
  <si>
    <t>17.018.0250-A</t>
  </si>
  <si>
    <t>17.040.0024-A</t>
  </si>
  <si>
    <t>LAVATORIO DE LOUCA BRANCA,PADRAO MEDIO LUXO,MEDIDAS EM TORNO DE (47X35)CM,INCLUSIVE ACESSORIOS DE FIXACAO.FERRAGENS EM METAL CROMADO:SIFAO DE 1"X1.1/4",TORNEIRA PARA LAVATORIO DE MESA 1193 OU SIMILAR DE 1/2",VALVULA DE ESCOAMENTO E RABICHO.FORNECIMENTO</t>
  </si>
  <si>
    <t>18.002.0012-A</t>
  </si>
  <si>
    <t>TANQUE DE LOUCA BRANCA,C/COLUNA E MEDIDAS EM TORNO DE (56X48)CM,INCLUSIVE ACESSORIOS DE FIXACAO.FERRAGENS EM METAL CROMADO:TORNEIRA DE PRESSAO,1158 OU SIMILAR,DE 1/2",VALVULA DE ESCOAMENTO 1605 E SIFAO 1680 DE 1.1/4" A 1.1/2".FORNECIMENTO</t>
  </si>
  <si>
    <t>18.002.0030-A</t>
  </si>
  <si>
    <t>BACIA SANITARIA DE LOUCA BRANCA,COM CAIXA ACOPLADA,CONFORMEABNT NBR 9050 PARA ACESSIBILIDADE,INCLUSIVE ASSENTO PLASTICO PADRAO MEDIO LUXO,RABICHO CROMADO,ANEL DE VEDACAO E ACESSORIOS DE FIXACAO.FORNECIMENTO</t>
  </si>
  <si>
    <t>18.002.0095-A</t>
  </si>
  <si>
    <t>BACIA SANITARIA DE LOUCA BRANCA,INFANTIL,INCLUSIVE ACESSORIOS DE FIXACAO.FORNECIMENTO</t>
  </si>
  <si>
    <t>18.006.0020-A</t>
  </si>
  <si>
    <t>DUCHINHA MANUAL,COM REGISTRO DE PRESSAO 1/2" CROMADO,RABICHO CROMADO,SUPORTE BRANCO,PISTOLA BRANCA,BUCHAS E PARAFUSOS PARA FIXACAO.FORNECIMENTO</t>
  </si>
  <si>
    <t>18.007.0051-A</t>
  </si>
  <si>
    <t>CHUVEIRO ELETRICO,EM METAL CROMADO,EM 110/220V,COM BRACO CROMADO DE 1/2" E 1 REGISTRO DE PRESSAO 1416 DE 3/4",COM CANOPLA E VOLANTE EM METAL CROMADO.FORNECIMENTO</t>
  </si>
  <si>
    <t>18.007.0075-A</t>
  </si>
  <si>
    <t>TORNEIRA PARA PIA,COM AREJADOR,TUBO MOVEL,TIPO PAREDE,1168 OU SIMILAR,DE 1/2"X22CM APROXIMADAMENTE,EM METAL CROMADO.FORNECIMENTO</t>
  </si>
  <si>
    <t>18.009.0065-A</t>
  </si>
  <si>
    <t>CUBA DE ACO INOXIDAVEL,MEDINDO APROXIMADAMENTE (500X400X200)MM,EM CHAPA 20.304,VALVULA DE ESCOAMENTO TIPO AMERICANA 1623,SIFAO 1680 1.1/2" X 1.1/2",EXCLUSIVE TORNEIRA.FORNECIMENTOE COLOCACAO</t>
  </si>
  <si>
    <t>18.016.0040-A</t>
  </si>
  <si>
    <t>BANCA SECA DE ACO INOXIDAVEL,COM LARGURA APROXIMADA DE 0,55M,ATE 3,00M DE COMPRIMENTO,EM CHAPA 18.304,SOBRE APOIOS DE ALVENARIA DE MEIA VEZ E VERGA DE CONCRETO,SEM REVESTIMENTO.FORNECIMENTO E COLOCACAO</t>
  </si>
  <si>
    <t>18.016.0045-A</t>
  </si>
  <si>
    <t>BARRA DE APOIO PARA LAVATORIO DE CENTRO,EM ACO INOXIDAVEL AISI 304,TUBO DE 1.1/4",INCLUSIVE FIXACAO COM PARAFUSOS INOXIDAVEIS E BUCHAS PLASTICAS,MEDINDO (60X40)CM,CONFORME ABNT NBR 9050 PARA ACESSIBILIDADE.FORNECIMENTO E COLOCACAO</t>
  </si>
  <si>
    <t>18.016.0100-A</t>
  </si>
  <si>
    <t>BARRA DE APOIO EM ACO INOXIDAVEL AISI 304,TUBO DE 1.1/4",INCLUSIVE FIXACAO COM PARAFUSOS INOXIDAVEIS E BUCHAS PLASTICAS,COM 50CM,CONFORME ABNT NBR 9050 PARA ACESSIBILIDADE.FORNECIMENTO E COLOCACAO</t>
  </si>
  <si>
    <t>18.016.0105-A</t>
  </si>
  <si>
    <t>BARRA DE APOIO EM ACO INOXIDAVEL AISI 304,TUBO DE 1.1/4",INCLUSIVE FIXACAO COM PARAFUSOS INOXIDAVEIS E BUCHAS PLASTICAS,COM 80CM,CONFORME ABNT NBR 9050 PARA ACESSIBILIDADE.FORNECIMENTO E COLOCACAO</t>
  </si>
  <si>
    <t>18.016.0106-A</t>
  </si>
  <si>
    <t>BARRA DE APOIO(PUXADOR HORIZONTAL/VERTICAL)EM ACO INOXIDAVEL AISI 304,TUBO DE 1 1/4",INCLUSIVE FIXACAO COM PARAFUSOS INOXIDAVEIS E BUCHAS PLASTICAS,COM 40CM,PARA PORTAS DE SANITARIOS,VESTIARIOS E QUARTOS ACESSIVEIS EM LOCAIS DE HOSPEDAGEM E DE SAUDE,CONFORME ABNT NBR 9050 PARA ACESSIBILIDADE.FORNECIMENTO E COLOCACAO</t>
  </si>
  <si>
    <t>18.016.0125-A</t>
  </si>
  <si>
    <t>LUMINARIA LED TUBULAR DE SOBREPOR, 2X18W (INCLUSIVE LAMPADAS),CORPO EM CHAPA DE ACO TRATADA E PINTURA ELETROSTATICA BRANCA, REFLETOR EM ALUMINIO DE ALTO BRILHO, COM VISOR ACRILICO TRANSLUCIDO, SEM REATOR. FORNECIMENTO E COLOCACAO</t>
  </si>
  <si>
    <t>18.027.0496-A</t>
  </si>
  <si>
    <t>BANCA SECA DE GRANITO CINZA ANDORINHA,COM 2CM DE ESPESSURA E 60CM DE LARGURA,SOBRE APOIOS DE ALVENARIA DE MEIA VEZ E VERGA DE CONCRETO,SEM REVESTIMENTO.FORNECIMENTO E COLOCACAO</t>
  </si>
  <si>
    <t>18.082.0020-A</t>
  </si>
  <si>
    <t>BANCA DE GRANITO CINZA ANDORINHA,COM 2CM DE ESPESSURA,COM ABERTURA PARA 1 CUBA (EXCLUSIVE ESTA),SOBRE APOIOS DE ALVENARIA DE MEIA VEZ E VERGA DE CONCRETO,SEM REVESTIMENTO.FORNECIMENTO E COLOCACAO</t>
  </si>
  <si>
    <t>18.082.0050-A</t>
  </si>
  <si>
    <t>FRONTISPICIO DE GRANITO CINZA ANDORINHA,COM SECAO DE 5X2CM,INCLUSIVE REJUNTAMENTO.FORNECIMENTO E COLOCACAO</t>
  </si>
  <si>
    <t>18.082.0100-A</t>
  </si>
  <si>
    <t>ALVENARIA P/ CX.ENTERRADA 0,80M A 1,60M</t>
  </si>
  <si>
    <t>55,38</t>
  </si>
  <si>
    <t>54,06</t>
  </si>
  <si>
    <t>TRAMA DE AÇO COMPOSTA POR TERÇAS PARA TELHADOS DE ATÉ 2 ÁGUAS PARA TELHA ONDULADA DE FIBROCIMENTO, METÁLICA, PLÁSTICA OU TERMOACÚSTICA, INCLUSO TRANSPORTE VERTICAL. AF_07/2019</t>
  </si>
  <si>
    <t>77,21</t>
  </si>
  <si>
    <t>133,88</t>
  </si>
  <si>
    <t>98,52</t>
  </si>
  <si>
    <t>EXECUÇÃO DE PASSEIO (CALÇADA) OU PISO DE CONCRETO COM CONCRETO MOLDADO IN LOCO, USINADO, ACABAMENTO CONVENCIONAL, ESPESSURA 6 CM, ARMADO. AF_08/2022</t>
  </si>
  <si>
    <t>EXECUÇÃO DE PASSEIO (CALÇADA) OU PISO DE CONCRETO COM CONCRETO MOLDADO IN LOCO, FEITO EM OBRA, ACABAMENTO CONVENCIONAL, ESPESSURA 8 CM, ARMADO. AF_08/2022</t>
  </si>
  <si>
    <t>DEMOLIÇÃO DE PISO DE CONCRETO SIMPLES, DE FORMA MECANIZADA COM MARTELETE, SEM REAPROVEITAMENTO. AF_09/2023</t>
  </si>
  <si>
    <t>143,95</t>
  </si>
  <si>
    <t>m2</t>
  </si>
  <si>
    <t>Espécies vegetais com altura de (0,10 a 0,20)m, tipo Cuphea Gracilis (Érica), Acalypha Reptans (Rabo de Gato / Mini Acalifa), Arachis Repens (Grama Amendoim), Asystasia Gangetica ou Coromandedeliana (Asistásia), Bulbeline Frutescens ou Caulescens (Bulbine), Chlorophytum Comosum Variegatum (Clorofito), Duranta Repens (Pingo de Ouro / Violeteira), Evolvulus Glomeratus (Evolvolo), Hemigrafhis Colorata (Hera-Roxa), Ophiopogon Japonicus (Pele-de-Urso), Peristrophe Augustifolia (Periquito Amarelo), Pilea Cadierei (Piléia / Planta Alumínio), Pilea Microphylla (Brilhantina), Ruellia Squarrosa (Ruélia-Roxa), Schizocentron Elegans (Quaresminha), Scindapsus Aureus (Jibóia), Setcreasea Purpurea ou Trandescantia Pallida (Setcresea), Spilanthes Repens (Margaridinha Rasteira), Syngonium Podophyllum (Maracanã Rajado), Tradescantia Zebrina ou Zebrina Pendula (Trapoeraba Roxa), Tradescantia Zebrina Purpusii ou Zebrina Purpusii (Trapoeraba Roxa), Wedelia Paludosa ou Spangineticola Trilobata (Margaridão) ou similar e considerando 25 mudas por m2.  Fornecimento.</t>
  </si>
  <si>
    <t>PROJETO EXECUTIVO ESTRUTURAL DE MURO DE CONTENÇÃO EM ALVENARIA ESTRUTURAL(INCLUSIVE FUNDAÇÕES)</t>
  </si>
  <si>
    <t>COMP001</t>
  </si>
  <si>
    <t>CURVA DE PVC PARA REDE DE ESGOTO,CONFORME ABNT NBR 10569,DE90º,PB,COM DIAMETRO NOMINAL DE 100MM,INCLUSIVE ANEL DE BORRACHA.FORNECIMENTO</t>
  </si>
  <si>
    <t>PORTA DE MADEIRA DE LEI EM COMPENSADO,DE (60X210X3,5)CM,FOLHEADA NAS 2 FACES,EXCLUSIVE FERRAGENS,ADUELA E ALIZARES.FORNECIMENTO E COLOCACAO</t>
  </si>
  <si>
    <t>PORTAO DE TABUAS DE MADEIRA,SOBRE ARMACAO TRIANGULADA E MARCO,EXCLUSIVE FERRAGENS.FORNECIMENTO E COLOCACAO</t>
  </si>
  <si>
    <t>CAIXA DE ALVENARIA EM TIJOLOS MACICOS(7X10X20CM),EM PAREDESDE MEIA VEZ,COM DIMENSOES DE 0,60X0,60X0,60M,ASSENTADA COM ARGAMASSA DE CIMENTO E AREIA,NO TRACO 1:4,REVESTIDA INTERNAMENTE COM A MESMA ARGAMASSA,COM FUNDO DE CONCRETO E TAMPA DE CONCRETO ARMADO</t>
  </si>
  <si>
    <t>CAIXA DE ALVENARIA EM TIJOLOS MACICOS(7X10X20CM),EM PAREDESDE MEIA VEZ,COM DIMENSOES DE 0,60X0,60X1,20M,ASSENTADA COM ARGAMASSA DE CIMENTO E AREIA,NO TRACO 1:4,REVESTIDA INTERNAMENTE COM A MESMA ARGAMASSA,COM FUNDO DE CONCRETO E TAMPA DE CONCRETO ARMADO</t>
  </si>
  <si>
    <t>PREPARO DE MADEIRA NOVA,INCLUSIVE LIXAMENTO,LIMPEZA,UMA DEMAO DE VERNIZ ISOLANTE INCOLOR,DUAS DEMAOS DE MASSA PARA MADEIRA,LIXAMENTO E REMOCAO DE PO,E UMA DEMAO DE FUNDO SINTETICONIVELADOR</t>
  </si>
  <si>
    <t>PINTURA DE PISO CIMENTADO LISO COM TINTA 100% ACRILICA,INCLUSIVE LIXAMENTO,LIMPEZA E TRES DEMAOS DE ACABAMENTO APLICADASA ROLO DE LA,DILUICAO EM AGUA A 20%</t>
  </si>
  <si>
    <t>76,04</t>
  </si>
  <si>
    <t>95,05</t>
  </si>
  <si>
    <t xml:space="preserve">    21,75</t>
  </si>
  <si>
    <t>ESTRUTURA METALICA PARA COBERTURA DE GALPAO EM ARCO OU EM DUAS OU MAIS AGUAS,COM TRELICAS,TERCAS,TIRANTES,ETC,SOBRE APOIOS(EXCLUSIVE ESTES)PARA CARGA DE COBERTURA DE FIBROCIMENTO OU METALICA,VAOS ATE 15M,CONSIDERANDO AS PERDAS E UMA DEMAO DE PINTURA ANTIOXIDO,EXCLUSIVE COBERTURA E ACESSORIOS.FORNECIMENTO E MONTAGEM</t>
  </si>
  <si>
    <t>REVESTIMENTO PISO SINT.,PISTA ATLETISMO,MOLD."IN LOCO",CAMADA MANTA PRE-FABR.PARTICULAS BORR.SBR AGLUTINADAS POLIURETANO ESPECIAL MDI,FIXADA CONTRAPISO EXISTENTE,ADESIVO POLIURETANO BICOMPONENTE E ADICIONADO UMA CAMADA SUPERIOR RESINA POLIURETANO BICOMPONENTE AUTONIVELANTE ESPECIAL,RECOBERTA C/CAMADA GRANULOS BORR.ESPECIAL EPDM ALTA RESIST.USO,ESP.MEDIA 14MM</t>
  </si>
  <si>
    <t>Obra: Reforma e Adequação da CMEI Emília Adelaide Ferreira</t>
  </si>
  <si>
    <t>Local: Rua LeonIno Dutra, 830 - Varginha - NOVA FRIBURGO - RJ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</si>
</sst>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409]h:mm\ AM/PM;@"/>
    <numFmt numFmtId="165" formatCode="h:mm\ AM/PM;@"/>
    <numFmt numFmtId="166" formatCode="&quot; R$&quot;* #,##0.00\ ;&quot; R$&quot;* \(#,##0.00\);&quot; R$&quot;* \-#\ ;@\ "/>
    <numFmt numFmtId="167" formatCode="&quot; R$ &quot;* #,##0.00\ ;&quot; R$ &quot;* \(#,##0.00\);&quot; R$ &quot;* \-#\ ;@\ "/>
    <numFmt numFmtId="168" formatCode="&quot; R$ &quot;* #,##0.00\ ;&quot;-R$ &quot;* #,##0.00\ ;&quot; R$ &quot;* \-#\ ;@\ "/>
    <numFmt numFmtId="169" formatCode="* #,##0.00\ ;* \(#,##0.00\);* \-#\ ;@\ "/>
    <numFmt numFmtId="170" formatCode="* #,##0\ ;* \(#,##0\);* \-#\ ;@\ "/>
    <numFmt numFmtId="171" formatCode="* #,##0.00\ ;\-* #,##0.00\ ;* \-#\ ;@\ "/>
    <numFmt numFmtId="179" formatCode="&quot;R$ &quot;#,##0.00"/>
  </numFmts>
  <fonts count="25" x14ac:knownFonts="1">
    <font>
      <sz val="10"/>
      <name val="Arial"/>
      <charset val="1"/>
    </font>
    <font>
      <sz val="11"/>
      <color rgb="FF000000"/>
      <name val="Calibri"/>
      <family val="2"/>
      <charset val="1"/>
    </font>
    <font>
      <sz val="14"/>
      <name val="Verdana"/>
      <family val="2"/>
      <charset val="1"/>
    </font>
    <font>
      <u/>
      <sz val="10"/>
      <color rgb="FF0000FF"/>
      <name val="Arial"/>
      <family val="2"/>
      <charset val="1"/>
    </font>
    <font>
      <sz val="10"/>
      <name val="Arial"/>
      <family val="2"/>
      <charset val="1"/>
    </font>
    <font>
      <sz val="11"/>
      <color rgb="FF9C5700"/>
      <name val="Calibri"/>
      <family val="2"/>
      <charset val="1"/>
    </font>
    <font>
      <sz val="10"/>
      <color rgb="FF000000"/>
      <name val="MS Sans Serif"/>
      <charset val="1"/>
    </font>
    <font>
      <sz val="8"/>
      <name val="Calibri"/>
      <family val="2"/>
      <charset val="1"/>
    </font>
    <font>
      <sz val="10"/>
      <name val="Calibri"/>
      <family val="2"/>
      <charset val="1"/>
    </font>
    <font>
      <b/>
      <sz val="8"/>
      <name val="Calibri"/>
      <family val="2"/>
      <charset val="1"/>
    </font>
    <font>
      <b/>
      <sz val="10"/>
      <name val="Calibri"/>
      <family val="2"/>
      <charset val="1"/>
    </font>
    <font>
      <sz val="8"/>
      <name val="Arial"/>
      <family val="2"/>
      <charset val="1"/>
    </font>
    <font>
      <b/>
      <u/>
      <sz val="10"/>
      <name val="Calibri"/>
      <family val="2"/>
      <charset val="1"/>
    </font>
    <font>
      <b/>
      <sz val="14"/>
      <name val="Calibri"/>
      <family val="2"/>
      <charset val="1"/>
    </font>
    <font>
      <b/>
      <sz val="10"/>
      <name val="Agency FB"/>
      <family val="2"/>
      <charset val="1"/>
    </font>
    <font>
      <sz val="10"/>
      <name val="Agency FB"/>
      <family val="2"/>
      <charset val="1"/>
    </font>
    <font>
      <b/>
      <sz val="8"/>
      <name val="Arial"/>
      <family val="2"/>
      <charset val="1"/>
    </font>
    <font>
      <b/>
      <i/>
      <sz val="7"/>
      <name val="Calibri"/>
      <family val="2"/>
      <charset val="1"/>
    </font>
    <font>
      <b/>
      <sz val="7"/>
      <name val="Calibri"/>
      <family val="2"/>
      <charset val="1"/>
    </font>
    <font>
      <i/>
      <sz val="7"/>
      <name val="Calibri"/>
      <family val="2"/>
      <charset val="1"/>
    </font>
    <font>
      <sz val="7"/>
      <name val="Calibri"/>
      <family val="2"/>
      <charset val="1"/>
    </font>
    <font>
      <b/>
      <sz val="11"/>
      <name val="Arial"/>
      <family val="2"/>
      <charset val="1"/>
    </font>
    <font>
      <sz val="11"/>
      <name val="Agency FB"/>
      <family val="2"/>
      <charset val="1"/>
    </font>
    <font>
      <sz val="8"/>
      <name val="Arial"/>
      <family val="2"/>
    </font>
    <font>
      <sz val="10"/>
      <name val="Arial"/>
      <family val="2"/>
    </font>
  </fonts>
  <fills count="29">
    <fill>
      <patternFill patternType="none"/>
    </fill>
    <fill>
      <patternFill patternType="gray125"/>
    </fill>
    <fill>
      <patternFill patternType="solid">
        <fgColor rgb="FFDCE6F2"/>
        <bgColor rgb="FFDBEEF4"/>
      </patternFill>
    </fill>
    <fill>
      <patternFill patternType="solid">
        <fgColor rgb="FFCCCCFF"/>
        <bgColor rgb="FFB9CDE5"/>
      </patternFill>
    </fill>
    <fill>
      <patternFill patternType="solid">
        <fgColor rgb="FFF2DCDB"/>
        <bgColor rgb="FFE6E0EC"/>
      </patternFill>
    </fill>
    <fill>
      <patternFill patternType="solid">
        <fgColor rgb="FFFF99CC"/>
        <bgColor rgb="FFE6B9B8"/>
      </patternFill>
    </fill>
    <fill>
      <patternFill patternType="solid">
        <fgColor rgb="FFEBF1DE"/>
        <bgColor rgb="FFF2F2F2"/>
      </patternFill>
    </fill>
    <fill>
      <patternFill patternType="solid">
        <fgColor rgb="FFCCFFCC"/>
        <bgColor rgb="FFCCFFFF"/>
      </patternFill>
    </fill>
    <fill>
      <patternFill patternType="solid">
        <fgColor rgb="FFE6E0EC"/>
        <bgColor rgb="FFDDDDDD"/>
      </patternFill>
    </fill>
    <fill>
      <patternFill patternType="solid">
        <fgColor rgb="FFCC99FF"/>
        <bgColor rgb="FFFF99CC"/>
      </patternFill>
    </fill>
    <fill>
      <patternFill patternType="solid">
        <fgColor rgb="FFDBEEF4"/>
        <bgColor rgb="FFDCE6F2"/>
      </patternFill>
    </fill>
    <fill>
      <patternFill patternType="solid">
        <fgColor rgb="FFCCFFFF"/>
        <bgColor rgb="FFDBEEF4"/>
      </patternFill>
    </fill>
    <fill>
      <patternFill patternType="solid">
        <fgColor rgb="FFFDEADA"/>
        <bgColor rgb="FFEBF1DE"/>
      </patternFill>
    </fill>
    <fill>
      <patternFill patternType="solid">
        <fgColor rgb="FFFFCC99"/>
        <bgColor rgb="FFFCD5B5"/>
      </patternFill>
    </fill>
    <fill>
      <patternFill patternType="solid">
        <fgColor rgb="FFB9CDE5"/>
        <bgColor rgb="FFB7DEE8"/>
      </patternFill>
    </fill>
    <fill>
      <patternFill patternType="solid">
        <fgColor rgb="FF99CCFF"/>
        <bgColor rgb="FFB9CDE5"/>
      </patternFill>
    </fill>
    <fill>
      <patternFill patternType="solid">
        <fgColor rgb="FFE6B9B8"/>
        <bgColor rgb="FFCCC1DA"/>
      </patternFill>
    </fill>
    <fill>
      <patternFill patternType="solid">
        <fgColor rgb="FFFF8080"/>
        <bgColor rgb="FFFF99CC"/>
      </patternFill>
    </fill>
    <fill>
      <patternFill patternType="solid">
        <fgColor rgb="FFD7E4BD"/>
        <bgColor rgb="FFDDDDDD"/>
      </patternFill>
    </fill>
    <fill>
      <patternFill patternType="solid">
        <fgColor rgb="FF00FF00"/>
        <bgColor rgb="FF729FCF"/>
      </patternFill>
    </fill>
    <fill>
      <patternFill patternType="solid">
        <fgColor rgb="FFCCC1DA"/>
        <bgColor rgb="FFC0C0C0"/>
      </patternFill>
    </fill>
    <fill>
      <patternFill patternType="solid">
        <fgColor rgb="FFB7DEE8"/>
        <bgColor rgb="FFB9CDE5"/>
      </patternFill>
    </fill>
    <fill>
      <patternFill patternType="solid">
        <fgColor rgb="FFFCD5B5"/>
        <bgColor rgb="FFFED4BB"/>
      </patternFill>
    </fill>
    <fill>
      <patternFill patternType="solid">
        <fgColor rgb="FFFFCC00"/>
        <bgColor rgb="FFFFFF00"/>
      </patternFill>
    </fill>
    <fill>
      <patternFill patternType="solid">
        <fgColor rgb="FFFFEB9C"/>
        <bgColor rgb="FFFFFF99"/>
      </patternFill>
    </fill>
    <fill>
      <patternFill patternType="solid">
        <fgColor rgb="FFFFFFCC"/>
        <bgColor rgb="FFFFFFD7"/>
      </patternFill>
    </fill>
    <fill>
      <patternFill patternType="solid">
        <fgColor rgb="FFFFFF00"/>
        <bgColor rgb="FFFFCC00"/>
      </patternFill>
    </fill>
    <fill>
      <patternFill patternType="solid">
        <fgColor rgb="FFDDDDDD"/>
        <bgColor rgb="FFD9D9D9"/>
      </patternFill>
    </fill>
    <fill>
      <patternFill patternType="solid">
        <fgColor theme="9" tint="0.79998168889431442"/>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C0C0C0"/>
      </left>
      <right style="thin">
        <color rgb="FFC0C0C0"/>
      </right>
      <top style="thin">
        <color rgb="FFC0C0C0"/>
      </top>
      <bottom style="thin">
        <color rgb="FFC0C0C0"/>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medium">
        <color auto="1"/>
      </bottom>
      <diagonal/>
    </border>
  </borders>
  <cellStyleXfs count="184">
    <xf numFmtId="0" fontId="0" fillId="0" borderId="0"/>
    <xf numFmtId="0" fontId="24" fillId="0" borderId="0" applyBorder="0" applyProtection="0"/>
    <xf numFmtId="166" fontId="24" fillId="0" borderId="0" applyBorder="0" applyProtection="0"/>
    <xf numFmtId="0" fontId="1" fillId="2" borderId="0" applyBorder="0" applyProtection="0"/>
    <xf numFmtId="0" fontId="1" fillId="3" borderId="0" applyBorder="0" applyProtection="0"/>
    <xf numFmtId="0" fontId="1" fillId="2" borderId="0" applyBorder="0" applyProtection="0"/>
    <xf numFmtId="0" fontId="1" fillId="3" borderId="0" applyBorder="0" applyProtection="0"/>
    <xf numFmtId="0" fontId="1" fillId="2" borderId="0" applyBorder="0" applyProtection="0"/>
    <xf numFmtId="0" fontId="1" fillId="2" borderId="0" applyBorder="0" applyProtection="0"/>
    <xf numFmtId="0" fontId="1" fillId="2" borderId="0" applyBorder="0" applyProtection="0"/>
    <xf numFmtId="0" fontId="1" fillId="4" borderId="0" applyBorder="0" applyProtection="0"/>
    <xf numFmtId="0" fontId="1" fillId="5" borderId="0" applyBorder="0" applyProtection="0"/>
    <xf numFmtId="0" fontId="1" fillId="4" borderId="0" applyBorder="0" applyProtection="0"/>
    <xf numFmtId="0" fontId="1" fillId="5" borderId="0" applyBorder="0" applyProtection="0"/>
    <xf numFmtId="0" fontId="1" fillId="4" borderId="0" applyBorder="0" applyProtection="0"/>
    <xf numFmtId="0" fontId="1" fillId="4" borderId="0" applyBorder="0" applyProtection="0"/>
    <xf numFmtId="0" fontId="1" fillId="4" borderId="0" applyBorder="0" applyProtection="0"/>
    <xf numFmtId="0" fontId="1" fillId="6" borderId="0" applyBorder="0" applyProtection="0"/>
    <xf numFmtId="0" fontId="1" fillId="7" borderId="0" applyBorder="0" applyProtection="0"/>
    <xf numFmtId="0" fontId="1" fillId="6" borderId="0" applyBorder="0" applyProtection="0"/>
    <xf numFmtId="0" fontId="1" fillId="7" borderId="0" applyBorder="0" applyProtection="0"/>
    <xf numFmtId="0" fontId="1" fillId="6" borderId="0" applyBorder="0" applyProtection="0"/>
    <xf numFmtId="0" fontId="1" fillId="6" borderId="0" applyBorder="0" applyProtection="0"/>
    <xf numFmtId="0" fontId="1" fillId="6" borderId="0" applyBorder="0" applyProtection="0"/>
    <xf numFmtId="0" fontId="1" fillId="8" borderId="0" applyBorder="0" applyProtection="0"/>
    <xf numFmtId="0" fontId="1" fillId="9" borderId="0" applyBorder="0" applyProtection="0"/>
    <xf numFmtId="0" fontId="1" fillId="8" borderId="0" applyBorder="0" applyProtection="0"/>
    <xf numFmtId="0" fontId="1" fillId="9" borderId="0" applyBorder="0" applyProtection="0"/>
    <xf numFmtId="0" fontId="1" fillId="8" borderId="0" applyBorder="0" applyProtection="0"/>
    <xf numFmtId="0" fontId="1" fillId="8" borderId="0" applyBorder="0" applyProtection="0"/>
    <xf numFmtId="0" fontId="1" fillId="8" borderId="0" applyBorder="0" applyProtection="0"/>
    <xf numFmtId="0" fontId="1" fillId="10" borderId="0" applyBorder="0" applyProtection="0"/>
    <xf numFmtId="0" fontId="1" fillId="11" borderId="0" applyBorder="0" applyProtection="0"/>
    <xf numFmtId="0" fontId="1" fillId="10" borderId="0" applyBorder="0" applyProtection="0"/>
    <xf numFmtId="0" fontId="1" fillId="11" borderId="0" applyBorder="0" applyProtection="0"/>
    <xf numFmtId="0" fontId="1" fillId="10" borderId="0" applyBorder="0" applyProtection="0"/>
    <xf numFmtId="0" fontId="1" fillId="10" borderId="0" applyBorder="0" applyProtection="0"/>
    <xf numFmtId="0" fontId="1" fillId="10" borderId="0" applyBorder="0" applyProtection="0"/>
    <xf numFmtId="0" fontId="1" fillId="12" borderId="0" applyBorder="0" applyProtection="0"/>
    <xf numFmtId="0" fontId="1" fillId="13" borderId="0" applyBorder="0" applyProtection="0"/>
    <xf numFmtId="0" fontId="1" fillId="12" borderId="0" applyBorder="0" applyProtection="0"/>
    <xf numFmtId="0" fontId="1" fillId="13" borderId="0" applyBorder="0" applyProtection="0"/>
    <xf numFmtId="0" fontId="1" fillId="12" borderId="0" applyBorder="0" applyProtection="0"/>
    <xf numFmtId="0" fontId="1" fillId="12" borderId="0" applyBorder="0" applyProtection="0"/>
    <xf numFmtId="0" fontId="1" fillId="12" borderId="0" applyBorder="0" applyProtection="0"/>
    <xf numFmtId="0" fontId="1" fillId="14" borderId="0" applyBorder="0" applyProtection="0"/>
    <xf numFmtId="0" fontId="1" fillId="15" borderId="0" applyBorder="0" applyProtection="0"/>
    <xf numFmtId="0" fontId="1" fillId="14" borderId="0" applyBorder="0" applyProtection="0"/>
    <xf numFmtId="0" fontId="1" fillId="15" borderId="0" applyBorder="0" applyProtection="0"/>
    <xf numFmtId="0" fontId="1" fillId="14" borderId="0" applyBorder="0" applyProtection="0"/>
    <xf numFmtId="0" fontId="1" fillId="14" borderId="0" applyBorder="0" applyProtection="0"/>
    <xf numFmtId="0" fontId="1" fillId="14" borderId="0" applyBorder="0" applyProtection="0"/>
    <xf numFmtId="0" fontId="1" fillId="16" borderId="0" applyBorder="0" applyProtection="0"/>
    <xf numFmtId="0" fontId="1" fillId="17" borderId="0" applyBorder="0" applyProtection="0"/>
    <xf numFmtId="0" fontId="1" fillId="16" borderId="0" applyBorder="0" applyProtection="0"/>
    <xf numFmtId="0" fontId="1" fillId="17" borderId="0" applyBorder="0" applyProtection="0"/>
    <xf numFmtId="0" fontId="1" fillId="16" borderId="0" applyBorder="0" applyProtection="0"/>
    <xf numFmtId="0" fontId="1" fillId="16" borderId="0" applyBorder="0" applyProtection="0"/>
    <xf numFmtId="0" fontId="1" fillId="16" borderId="0" applyBorder="0" applyProtection="0"/>
    <xf numFmtId="0" fontId="1" fillId="18" borderId="0" applyBorder="0" applyProtection="0"/>
    <xf numFmtId="0" fontId="1" fillId="19" borderId="0" applyBorder="0" applyProtection="0"/>
    <xf numFmtId="0" fontId="1" fillId="18" borderId="0" applyBorder="0" applyProtection="0"/>
    <xf numFmtId="0" fontId="1" fillId="19" borderId="0" applyBorder="0" applyProtection="0"/>
    <xf numFmtId="0" fontId="1" fillId="18" borderId="0" applyBorder="0" applyProtection="0"/>
    <xf numFmtId="0" fontId="1" fillId="18" borderId="0" applyBorder="0" applyProtection="0"/>
    <xf numFmtId="0" fontId="1" fillId="18" borderId="0" applyBorder="0" applyProtection="0"/>
    <xf numFmtId="0" fontId="1" fillId="20" borderId="0" applyBorder="0" applyProtection="0"/>
    <xf numFmtId="0" fontId="1" fillId="9" borderId="0" applyBorder="0" applyProtection="0"/>
    <xf numFmtId="0" fontId="1" fillId="20" borderId="0" applyBorder="0" applyProtection="0"/>
    <xf numFmtId="0" fontId="1" fillId="9" borderId="0" applyBorder="0" applyProtection="0"/>
    <xf numFmtId="0" fontId="1" fillId="0" borderId="0"/>
    <xf numFmtId="0" fontId="1" fillId="20" borderId="0" applyBorder="0" applyProtection="0"/>
    <xf numFmtId="0" fontId="1" fillId="20" borderId="0" applyBorder="0" applyProtection="0"/>
    <xf numFmtId="0" fontId="1" fillId="20" borderId="0" applyBorder="0" applyProtection="0"/>
    <xf numFmtId="0" fontId="1" fillId="21" borderId="0" applyBorder="0" applyProtection="0"/>
    <xf numFmtId="0" fontId="1" fillId="15" borderId="0" applyBorder="0" applyProtection="0"/>
    <xf numFmtId="0" fontId="1" fillId="21" borderId="0" applyBorder="0" applyProtection="0"/>
    <xf numFmtId="0" fontId="1" fillId="15" borderId="0" applyBorder="0" applyProtection="0"/>
    <xf numFmtId="0" fontId="1" fillId="21" borderId="0" applyBorder="0" applyProtection="0"/>
    <xf numFmtId="0" fontId="1" fillId="21" borderId="0" applyBorder="0" applyProtection="0"/>
    <xf numFmtId="0" fontId="1" fillId="21" borderId="0" applyBorder="0" applyProtection="0"/>
    <xf numFmtId="0" fontId="1" fillId="22" borderId="0" applyBorder="0" applyProtection="0"/>
    <xf numFmtId="0" fontId="1" fillId="23" borderId="0" applyBorder="0" applyProtection="0"/>
    <xf numFmtId="0" fontId="1" fillId="22" borderId="0" applyBorder="0" applyProtection="0"/>
    <xf numFmtId="0" fontId="1" fillId="23" borderId="0" applyBorder="0" applyProtection="0"/>
    <xf numFmtId="0" fontId="1" fillId="22" borderId="0" applyBorder="0" applyProtection="0"/>
    <xf numFmtId="0" fontId="1" fillId="22" borderId="0" applyBorder="0" applyProtection="0"/>
    <xf numFmtId="0" fontId="1" fillId="22" borderId="0" applyBorder="0" applyProtection="0"/>
    <xf numFmtId="164" fontId="2" fillId="0" borderId="1">
      <alignment horizontal="center" vertical="center"/>
    </xf>
    <xf numFmtId="165" fontId="2" fillId="0" borderId="1">
      <alignment horizontal="center" vertical="center"/>
    </xf>
    <xf numFmtId="0" fontId="3" fillId="0" borderId="0" applyBorder="0" applyProtection="0"/>
    <xf numFmtId="0" fontId="3" fillId="0" borderId="0" applyBorder="0" applyProtection="0"/>
    <xf numFmtId="166" fontId="24" fillId="0" borderId="0" applyBorder="0" applyProtection="0"/>
    <xf numFmtId="166" fontId="4" fillId="0" borderId="0" applyBorder="0" applyProtection="0"/>
    <xf numFmtId="167" fontId="24" fillId="0" borderId="0" applyBorder="0" applyProtection="0"/>
    <xf numFmtId="167" fontId="4" fillId="0" borderId="0" applyBorder="0" applyProtection="0"/>
    <xf numFmtId="166" fontId="24" fillId="0" borderId="0" applyBorder="0" applyProtection="0"/>
    <xf numFmtId="166" fontId="4" fillId="0" borderId="0" applyBorder="0" applyProtection="0"/>
    <xf numFmtId="0" fontId="24" fillId="0" borderId="0" applyBorder="0" applyProtection="0"/>
    <xf numFmtId="0" fontId="4" fillId="0" borderId="0" applyBorder="0" applyProtection="0"/>
    <xf numFmtId="166" fontId="4" fillId="0" borderId="0" applyBorder="0" applyProtection="0"/>
    <xf numFmtId="166" fontId="4" fillId="0" borderId="0" applyBorder="0" applyProtection="0"/>
    <xf numFmtId="168" fontId="4" fillId="0" borderId="0" applyBorder="0" applyProtection="0"/>
    <xf numFmtId="0" fontId="5" fillId="24" borderId="0" applyBorder="0" applyProtection="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24" fillId="25" borderId="2" applyProtection="0"/>
    <xf numFmtId="0" fontId="24" fillId="25" borderId="2" applyProtection="0"/>
    <xf numFmtId="0" fontId="4" fillId="25" borderId="3" applyProtection="0"/>
    <xf numFmtId="0" fontId="24" fillId="25" borderId="2" applyProtection="0"/>
    <xf numFmtId="0" fontId="4" fillId="25" borderId="3" applyProtection="0"/>
    <xf numFmtId="0" fontId="4" fillId="25" borderId="3" applyProtection="0"/>
    <xf numFmtId="0" fontId="24" fillId="25" borderId="2" applyProtection="0"/>
    <xf numFmtId="0" fontId="24" fillId="25" borderId="2" applyProtection="0"/>
    <xf numFmtId="0" fontId="24" fillId="25" borderId="2" applyProtection="0"/>
    <xf numFmtId="0" fontId="24" fillId="25" borderId="2" applyProtection="0"/>
    <xf numFmtId="9" fontId="24" fillId="0" borderId="0" applyBorder="0" applyProtection="0"/>
    <xf numFmtId="9" fontId="24" fillId="0" borderId="0" applyBorder="0" applyProtection="0"/>
    <xf numFmtId="9" fontId="4" fillId="0" borderId="0" applyBorder="0" applyProtection="0"/>
    <xf numFmtId="9" fontId="4" fillId="0" borderId="0" applyBorder="0" applyProtection="0"/>
    <xf numFmtId="9" fontId="2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4" fillId="0" borderId="0" applyBorder="0" applyProtection="0"/>
    <xf numFmtId="9" fontId="24" fillId="0" borderId="0" applyBorder="0" applyProtection="0"/>
    <xf numFmtId="9" fontId="24" fillId="0" borderId="0" applyBorder="0" applyProtection="0"/>
    <xf numFmtId="9" fontId="4" fillId="0" borderId="0" applyBorder="0" applyProtection="0"/>
    <xf numFmtId="9" fontId="4" fillId="0" borderId="0" applyBorder="0" applyProtection="0"/>
    <xf numFmtId="9" fontId="4" fillId="0" borderId="0" applyBorder="0" applyProtection="0"/>
    <xf numFmtId="0" fontId="24" fillId="0" borderId="0" applyBorder="0" applyProtection="0"/>
    <xf numFmtId="0" fontId="24" fillId="0" borderId="0" applyBorder="0" applyProtection="0"/>
    <xf numFmtId="169" fontId="4" fillId="0" borderId="0" applyBorder="0" applyProtection="0"/>
    <xf numFmtId="169" fontId="4" fillId="0" borderId="0" applyBorder="0" applyProtection="0"/>
    <xf numFmtId="0" fontId="24" fillId="0" borderId="0" applyBorder="0" applyProtection="0"/>
    <xf numFmtId="169" fontId="4" fillId="0" borderId="0" applyBorder="0" applyProtection="0"/>
    <xf numFmtId="0" fontId="24" fillId="0" borderId="0" applyBorder="0" applyProtection="0"/>
    <xf numFmtId="170" fontId="24" fillId="0" borderId="0" applyBorder="0" applyProtection="0"/>
    <xf numFmtId="170" fontId="4" fillId="0" borderId="0" applyBorder="0" applyProtection="0"/>
    <xf numFmtId="169" fontId="4" fillId="0" borderId="0" applyBorder="0" applyProtection="0"/>
    <xf numFmtId="0" fontId="24" fillId="0" borderId="0" applyBorder="0" applyProtection="0"/>
    <xf numFmtId="0" fontId="24" fillId="0" borderId="0" applyBorder="0" applyProtection="0"/>
    <xf numFmtId="169" fontId="4" fillId="0" borderId="0" applyBorder="0" applyProtection="0"/>
    <xf numFmtId="169" fontId="4" fillId="0" borderId="0" applyBorder="0" applyProtection="0"/>
    <xf numFmtId="171" fontId="24" fillId="0" borderId="0" applyBorder="0" applyProtection="0"/>
    <xf numFmtId="169" fontId="4" fillId="0" borderId="0" applyBorder="0" applyProtection="0"/>
    <xf numFmtId="0" fontId="4" fillId="0" borderId="0" applyProtection="0"/>
  </cellStyleXfs>
  <cellXfs count="166">
    <xf numFmtId="0" fontId="0" fillId="0" borderId="0" xfId="0"/>
    <xf numFmtId="0" fontId="7" fillId="0" borderId="0" xfId="0" applyFont="1"/>
    <xf numFmtId="0" fontId="7" fillId="0" borderId="0" xfId="0" applyFont="1" applyAlignment="1">
      <alignment horizontal="center" vertical="center"/>
    </xf>
    <xf numFmtId="0" fontId="7" fillId="0" borderId="0" xfId="0" applyFont="1" applyAlignment="1">
      <alignment vertical="center"/>
    </xf>
    <xf numFmtId="0" fontId="11" fillId="0" borderId="0" xfId="0" applyFont="1"/>
    <xf numFmtId="49" fontId="4" fillId="0" borderId="0" xfId="0" applyNumberFormat="1" applyFont="1" applyAlignment="1">
      <alignment vertical="center" wrapText="1"/>
    </xf>
    <xf numFmtId="0" fontId="14" fillId="0" borderId="0" xfId="1" applyFont="1" applyBorder="1" applyAlignment="1" applyProtection="1">
      <alignment horizontal="center" vertical="center"/>
    </xf>
    <xf numFmtId="0" fontId="15" fillId="0" borderId="0" xfId="1" applyFont="1" applyBorder="1" applyAlignment="1" applyProtection="1">
      <alignment horizontal="center" vertical="center"/>
    </xf>
    <xf numFmtId="49" fontId="7" fillId="0" borderId="0" xfId="0" applyNumberFormat="1" applyFont="1" applyAlignment="1">
      <alignment horizontal="center" vertical="center"/>
    </xf>
    <xf numFmtId="0" fontId="7" fillId="0" borderId="0" xfId="0" applyFont="1" applyAlignment="1">
      <alignment horizontal="justify" vertical="top" wrapText="1"/>
    </xf>
    <xf numFmtId="0" fontId="7" fillId="0" borderId="0" xfId="1" applyFont="1" applyBorder="1" applyProtection="1"/>
    <xf numFmtId="0" fontId="7" fillId="0" borderId="0" xfId="1" applyFont="1" applyBorder="1" applyAlignment="1" applyProtection="1">
      <alignment horizontal="center" vertical="center"/>
    </xf>
    <xf numFmtId="0" fontId="11" fillId="0" borderId="0" xfId="0" applyFont="1" applyAlignment="1">
      <alignment vertical="center"/>
    </xf>
    <xf numFmtId="0" fontId="8" fillId="0" borderId="32" xfId="70" applyFont="1" applyBorder="1" applyAlignment="1">
      <alignment horizontal="left" vertical="center" indent="1"/>
    </xf>
    <xf numFmtId="0" fontId="8" fillId="0" borderId="27" xfId="70" applyFont="1" applyBorder="1" applyAlignment="1">
      <alignment horizontal="left" vertical="center" indent="1"/>
    </xf>
    <xf numFmtId="49" fontId="8" fillId="0" borderId="27" xfId="0" applyNumberFormat="1" applyFont="1" applyBorder="1" applyAlignment="1">
      <alignment vertical="center" wrapText="1"/>
    </xf>
    <xf numFmtId="49" fontId="8" fillId="0" borderId="17" xfId="0" applyNumberFormat="1" applyFont="1" applyBorder="1" applyAlignment="1">
      <alignment vertical="center" wrapText="1"/>
    </xf>
    <xf numFmtId="0" fontId="17" fillId="0" borderId="11" xfId="0" applyFont="1" applyBorder="1" applyAlignment="1">
      <alignment horizontal="left" vertical="center" indent="1"/>
    </xf>
    <xf numFmtId="0" fontId="17" fillId="0" borderId="12" xfId="0" applyFont="1" applyBorder="1" applyAlignment="1">
      <alignment vertical="center"/>
    </xf>
    <xf numFmtId="0" fontId="18" fillId="0" borderId="12" xfId="0" applyFont="1" applyBorder="1" applyAlignment="1">
      <alignment vertical="center"/>
    </xf>
    <xf numFmtId="0" fontId="9" fillId="0" borderId="12" xfId="0" applyFont="1" applyBorder="1" applyAlignment="1">
      <alignment vertical="center"/>
    </xf>
    <xf numFmtId="0" fontId="19" fillId="0" borderId="13" xfId="0" applyFont="1" applyBorder="1" applyAlignment="1">
      <alignment horizontal="right" vertical="center" indent="1"/>
    </xf>
    <xf numFmtId="0" fontId="19" fillId="0" borderId="14" xfId="0" applyFont="1" applyBorder="1" applyAlignment="1">
      <alignment horizontal="left" vertical="center" indent="1"/>
    </xf>
    <xf numFmtId="0" fontId="19" fillId="0" borderId="0" xfId="0" applyFont="1" applyAlignment="1">
      <alignment vertical="center"/>
    </xf>
    <xf numFmtId="0" fontId="20" fillId="0" borderId="0" xfId="0" applyFont="1" applyAlignment="1">
      <alignment vertical="center"/>
    </xf>
    <xf numFmtId="0" fontId="19" fillId="0" borderId="15" xfId="0" applyFont="1" applyBorder="1" applyAlignment="1">
      <alignment horizontal="right" vertical="center" indent="1"/>
    </xf>
    <xf numFmtId="0" fontId="19" fillId="0" borderId="16" xfId="0" applyFont="1" applyBorder="1" applyAlignment="1">
      <alignment horizontal="left" vertical="center" indent="1"/>
    </xf>
    <xf numFmtId="0" fontId="19" fillId="0" borderId="17" xfId="0" applyFont="1" applyBorder="1" applyAlignment="1">
      <alignment vertical="center"/>
    </xf>
    <xf numFmtId="0" fontId="20" fillId="0" borderId="17" xfId="0" applyFont="1" applyBorder="1" applyAlignment="1">
      <alignment vertical="center"/>
    </xf>
    <xf numFmtId="0" fontId="7" fillId="0" borderId="17" xfId="0" applyFont="1" applyBorder="1" applyAlignment="1">
      <alignment vertical="center"/>
    </xf>
    <xf numFmtId="0" fontId="19" fillId="0" borderId="18" xfId="0" applyFont="1" applyBorder="1" applyAlignment="1">
      <alignment horizontal="right" vertical="center" indent="1"/>
    </xf>
    <xf numFmtId="49" fontId="8" fillId="0" borderId="1" xfId="0" applyNumberFormat="1" applyFont="1" applyBorder="1" applyAlignment="1">
      <alignment horizontal="center" vertical="center"/>
    </xf>
    <xf numFmtId="4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49" fontId="7" fillId="0" borderId="1" xfId="1" applyNumberFormat="1" applyFont="1" applyBorder="1" applyAlignment="1" applyProtection="1">
      <alignment horizontal="center" vertical="center" wrapText="1"/>
    </xf>
    <xf numFmtId="0" fontId="16" fillId="0" borderId="0" xfId="0" applyFont="1" applyAlignment="1">
      <alignment vertical="center"/>
    </xf>
    <xf numFmtId="0" fontId="10" fillId="26" borderId="19" xfId="0" applyFont="1" applyFill="1" applyBorder="1" applyAlignment="1">
      <alignment horizontal="left" vertical="center" indent="1"/>
    </xf>
    <xf numFmtId="0" fontId="10" fillId="26" borderId="20" xfId="0" applyFont="1" applyFill="1" applyBorder="1" applyAlignment="1">
      <alignment vertical="center"/>
    </xf>
    <xf numFmtId="0" fontId="10" fillId="26" borderId="33" xfId="0" applyFont="1" applyFill="1" applyBorder="1" applyAlignment="1">
      <alignment vertical="center"/>
    </xf>
    <xf numFmtId="0" fontId="10" fillId="26" borderId="34" xfId="0" applyFont="1" applyFill="1" applyBorder="1" applyAlignment="1">
      <alignment horizontal="center" vertical="center"/>
    </xf>
    <xf numFmtId="0" fontId="10" fillId="26" borderId="20" xfId="0" applyFont="1" applyFill="1" applyBorder="1" applyAlignment="1">
      <alignment horizontal="center" vertical="center"/>
    </xf>
    <xf numFmtId="0" fontId="10" fillId="26" borderId="20" xfId="0" applyFont="1" applyFill="1" applyBorder="1" applyAlignment="1">
      <alignment horizontal="right" vertical="center"/>
    </xf>
    <xf numFmtId="166" fontId="9" fillId="26" borderId="35" xfId="2" applyFont="1" applyFill="1" applyBorder="1" applyAlignment="1" applyProtection="1">
      <alignment horizontal="center" vertical="center"/>
    </xf>
    <xf numFmtId="166" fontId="9" fillId="26" borderId="21" xfId="2" applyFont="1" applyFill="1" applyBorder="1" applyAlignment="1" applyProtection="1">
      <alignment horizontal="center" vertical="center"/>
    </xf>
    <xf numFmtId="0" fontId="7" fillId="0" borderId="36" xfId="0" applyFont="1" applyBorder="1" applyAlignment="1">
      <alignment horizontal="center" vertical="center"/>
    </xf>
    <xf numFmtId="0" fontId="7" fillId="0" borderId="30" xfId="0" applyFont="1" applyBorder="1" applyAlignment="1">
      <alignment horizontal="center" vertical="center"/>
    </xf>
    <xf numFmtId="0" fontId="7" fillId="0" borderId="30" xfId="0" applyFont="1" applyBorder="1" applyAlignment="1">
      <alignment horizontal="center" vertical="center" wrapText="1"/>
    </xf>
    <xf numFmtId="0" fontId="7" fillId="0" borderId="30" xfId="0" applyFont="1" applyBorder="1" applyAlignment="1">
      <alignment horizontal="left" vertical="center" wrapText="1"/>
    </xf>
    <xf numFmtId="4" fontId="7" fillId="0" borderId="30" xfId="0" applyNumberFormat="1" applyFont="1" applyBorder="1" applyAlignment="1">
      <alignment horizontal="center" vertical="center" wrapText="1"/>
    </xf>
    <xf numFmtId="179" fontId="7" fillId="0" borderId="30" xfId="0" applyNumberFormat="1" applyFont="1" applyBorder="1" applyAlignment="1">
      <alignment horizontal="center" vertical="center" wrapText="1"/>
    </xf>
    <xf numFmtId="166" fontId="7" fillId="0" borderId="30" xfId="2" applyFont="1" applyBorder="1" applyAlignment="1" applyProtection="1">
      <alignment horizontal="center" vertical="center"/>
    </xf>
    <xf numFmtId="166" fontId="7" fillId="0" borderId="25" xfId="2" applyFont="1" applyBorder="1" applyAlignment="1" applyProtection="1">
      <alignment horizontal="center" vertical="center"/>
    </xf>
    <xf numFmtId="49" fontId="10" fillId="0" borderId="0" xfId="0" applyNumberFormat="1" applyFont="1" applyAlignment="1">
      <alignment horizontal="justify" vertical="top" wrapText="1"/>
    </xf>
    <xf numFmtId="0" fontId="10" fillId="26" borderId="23" xfId="0" applyFont="1" applyFill="1" applyBorder="1" applyAlignment="1">
      <alignment horizontal="left" vertical="center" indent="1"/>
    </xf>
    <xf numFmtId="0" fontId="10" fillId="26" borderId="22" xfId="0" applyFont="1" applyFill="1" applyBorder="1" applyAlignment="1">
      <alignment vertical="center"/>
    </xf>
    <xf numFmtId="0" fontId="10" fillId="26" borderId="30" xfId="0" applyFont="1" applyFill="1" applyBorder="1" applyAlignment="1">
      <alignment horizontal="center" vertical="center"/>
    </xf>
    <xf numFmtId="0" fontId="10" fillId="26" borderId="30" xfId="0" applyFont="1" applyFill="1" applyBorder="1" applyAlignment="1">
      <alignment horizontal="right" vertical="center"/>
    </xf>
    <xf numFmtId="166" fontId="9" fillId="26" borderId="30" xfId="2" applyFont="1" applyFill="1" applyBorder="1" applyAlignment="1" applyProtection="1">
      <alignment horizontal="center" vertical="center"/>
    </xf>
    <xf numFmtId="166" fontId="9" fillId="26" borderId="25" xfId="2" applyFont="1" applyFill="1" applyBorder="1" applyAlignment="1" applyProtection="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38" xfId="0" applyFont="1" applyBorder="1" applyAlignment="1">
      <alignment horizontal="center" vertical="center" wrapText="1"/>
    </xf>
    <xf numFmtId="0" fontId="7" fillId="0" borderId="38" xfId="0" applyFont="1" applyBorder="1" applyAlignment="1">
      <alignment horizontal="left" vertical="center" wrapText="1"/>
    </xf>
    <xf numFmtId="4" fontId="7" fillId="0" borderId="38" xfId="0" applyNumberFormat="1" applyFont="1" applyBorder="1" applyAlignment="1">
      <alignment horizontal="center" vertical="center" wrapText="1"/>
    </xf>
    <xf numFmtId="179" fontId="7" fillId="0" borderId="38" xfId="0" applyNumberFormat="1" applyFont="1" applyBorder="1" applyAlignment="1">
      <alignment horizontal="center" vertical="center" wrapText="1"/>
    </xf>
    <xf numFmtId="166" fontId="7" fillId="0" borderId="38" xfId="2" applyFont="1" applyBorder="1" applyAlignment="1" applyProtection="1">
      <alignment horizontal="center" vertical="center"/>
    </xf>
    <xf numFmtId="166" fontId="7" fillId="0" borderId="39" xfId="2" applyFont="1" applyBorder="1" applyAlignment="1" applyProtection="1">
      <alignment horizontal="center" vertical="center"/>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179" fontId="7" fillId="0" borderId="1" xfId="0" applyNumberFormat="1" applyFont="1" applyBorder="1" applyAlignment="1">
      <alignment horizontal="center" vertical="center" wrapText="1"/>
    </xf>
    <xf numFmtId="166" fontId="7" fillId="0" borderId="1" xfId="2" applyFont="1" applyBorder="1" applyAlignment="1" applyProtection="1">
      <alignment horizontal="center" vertical="center"/>
    </xf>
    <xf numFmtId="166" fontId="7" fillId="0" borderId="7" xfId="2" applyFont="1" applyBorder="1" applyAlignment="1" applyProtection="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4" fontId="7" fillId="0" borderId="9" xfId="0" applyNumberFormat="1" applyFont="1" applyBorder="1" applyAlignment="1">
      <alignment horizontal="center" vertical="center" wrapText="1"/>
    </xf>
    <xf numFmtId="179" fontId="7" fillId="0" borderId="9" xfId="0" applyNumberFormat="1" applyFont="1" applyBorder="1" applyAlignment="1">
      <alignment horizontal="center" vertical="center" wrapText="1"/>
    </xf>
    <xf numFmtId="166" fontId="7" fillId="0" borderId="9" xfId="2" applyFont="1" applyBorder="1" applyAlignment="1" applyProtection="1">
      <alignment horizontal="center" vertical="center"/>
    </xf>
    <xf numFmtId="166" fontId="7" fillId="0" borderId="10" xfId="2" applyFont="1" applyBorder="1" applyAlignment="1" applyProtection="1">
      <alignment horizontal="center" vertical="center"/>
    </xf>
    <xf numFmtId="0" fontId="10" fillId="26" borderId="35" xfId="0" applyFont="1" applyFill="1" applyBorder="1" applyAlignment="1">
      <alignment horizontal="center" vertical="center"/>
    </xf>
    <xf numFmtId="0" fontId="10" fillId="26" borderId="35" xfId="0" applyFont="1" applyFill="1" applyBorder="1" applyAlignment="1">
      <alignment horizontal="right" vertical="center"/>
    </xf>
    <xf numFmtId="166" fontId="9" fillId="26" borderId="40" xfId="2" applyFont="1" applyFill="1" applyBorder="1" applyAlignment="1" applyProtection="1">
      <alignment horizontal="center" vertical="center"/>
    </xf>
    <xf numFmtId="0" fontId="7" fillId="0" borderId="4" xfId="0" applyFont="1" applyBorder="1" applyAlignment="1">
      <alignment horizontal="center" vertical="center"/>
    </xf>
    <xf numFmtId="0" fontId="7"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24" xfId="0" applyFont="1" applyBorder="1" applyAlignment="1">
      <alignment horizontal="left" vertical="center" wrapText="1"/>
    </xf>
    <xf numFmtId="4" fontId="7" fillId="0" borderId="24" xfId="0" applyNumberFormat="1" applyFont="1" applyBorder="1" applyAlignment="1">
      <alignment horizontal="center" vertical="center" wrapText="1"/>
    </xf>
    <xf numFmtId="179" fontId="7" fillId="0" borderId="24" xfId="0" applyNumberFormat="1" applyFont="1" applyBorder="1" applyAlignment="1">
      <alignment horizontal="center" vertical="center" wrapText="1"/>
    </xf>
    <xf numFmtId="166" fontId="7" fillId="0" borderId="24" xfId="2" applyFont="1" applyBorder="1" applyAlignment="1" applyProtection="1">
      <alignment horizontal="center" vertical="center"/>
    </xf>
    <xf numFmtId="166" fontId="7" fillId="0" borderId="5" xfId="2" applyFont="1" applyBorder="1" applyAlignment="1" applyProtection="1">
      <alignment horizontal="center" vertical="center"/>
    </xf>
    <xf numFmtId="179" fontId="7" fillId="0" borderId="26" xfId="0" applyNumberFormat="1" applyFont="1" applyBorder="1" applyAlignment="1">
      <alignment horizontal="center" vertical="center" wrapText="1"/>
    </xf>
    <xf numFmtId="0" fontId="7" fillId="0" borderId="41" xfId="0" applyFont="1" applyBorder="1" applyAlignment="1">
      <alignment horizontal="center" vertical="center"/>
    </xf>
    <xf numFmtId="0" fontId="7" fillId="0" borderId="26" xfId="0" applyFont="1" applyBorder="1" applyAlignment="1">
      <alignment horizontal="center" vertical="center"/>
    </xf>
    <xf numFmtId="0" fontId="7" fillId="0" borderId="26" xfId="0" applyFont="1" applyBorder="1" applyAlignment="1">
      <alignment horizontal="center" vertical="center" wrapText="1"/>
    </xf>
    <xf numFmtId="0" fontId="7" fillId="0" borderId="26" xfId="0" applyFont="1" applyBorder="1" applyAlignment="1">
      <alignment horizontal="left" vertical="center" wrapText="1"/>
    </xf>
    <xf numFmtId="4" fontId="7" fillId="0" borderId="26" xfId="0" applyNumberFormat="1" applyFont="1" applyBorder="1" applyAlignment="1">
      <alignment horizontal="center" vertical="center" wrapText="1"/>
    </xf>
    <xf numFmtId="166" fontId="7" fillId="0" borderId="26" xfId="2" applyFont="1" applyBorder="1" applyAlignment="1" applyProtection="1">
      <alignment horizontal="center" vertical="center"/>
    </xf>
    <xf numFmtId="166" fontId="7" fillId="0" borderId="42" xfId="2" applyFont="1" applyBorder="1" applyAlignment="1" applyProtection="1">
      <alignment horizontal="center" vertical="center"/>
    </xf>
    <xf numFmtId="166" fontId="9" fillId="26" borderId="33" xfId="2" applyFont="1" applyFill="1" applyBorder="1" applyAlignment="1" applyProtection="1">
      <alignment horizontal="center" vertical="center"/>
    </xf>
    <xf numFmtId="0" fontId="16" fillId="0" borderId="0" xfId="0" applyFont="1" applyAlignment="1">
      <alignment horizontal="left"/>
    </xf>
    <xf numFmtId="0" fontId="10" fillId="26" borderId="29" xfId="0" applyFont="1" applyFill="1" applyBorder="1" applyAlignment="1">
      <alignment vertical="center"/>
    </xf>
    <xf numFmtId="0" fontId="10" fillId="26" borderId="43" xfId="0" applyFont="1" applyFill="1" applyBorder="1" applyAlignment="1">
      <alignment horizontal="center" vertical="center"/>
    </xf>
    <xf numFmtId="0" fontId="10" fillId="26" borderId="22" xfId="0" applyFont="1" applyFill="1" applyBorder="1" applyAlignment="1">
      <alignment horizontal="center" vertical="center"/>
    </xf>
    <xf numFmtId="0" fontId="10" fillId="26" borderId="22" xfId="0" applyFont="1" applyFill="1" applyBorder="1" applyAlignment="1">
      <alignment horizontal="right" vertical="center"/>
    </xf>
    <xf numFmtId="166" fontId="9" fillId="26" borderId="31" xfId="2" applyFont="1" applyFill="1" applyBorder="1" applyAlignment="1" applyProtection="1">
      <alignment horizontal="center" vertical="center"/>
    </xf>
    <xf numFmtId="0" fontId="7" fillId="0" borderId="0" xfId="0" applyFont="1" applyAlignment="1">
      <alignment horizontal="center" vertical="center" wrapText="1"/>
    </xf>
    <xf numFmtId="0" fontId="10" fillId="26" borderId="22" xfId="0" applyFont="1" applyFill="1" applyBorder="1" applyAlignment="1">
      <alignment horizontal="left" vertical="center" indent="1"/>
    </xf>
    <xf numFmtId="0" fontId="10" fillId="26" borderId="29" xfId="0" applyFont="1" applyFill="1" applyBorder="1" applyAlignment="1">
      <alignment horizontal="right" vertical="center"/>
    </xf>
    <xf numFmtId="10" fontId="10" fillId="0" borderId="32" xfId="0" applyNumberFormat="1" applyFont="1" applyBorder="1" applyAlignment="1">
      <alignment horizontal="center" vertical="center" wrapText="1"/>
    </xf>
    <xf numFmtId="10" fontId="10" fillId="0" borderId="27" xfId="0" applyNumberFormat="1" applyFont="1" applyBorder="1" applyAlignment="1">
      <alignment horizontal="center" vertical="center" wrapText="1"/>
    </xf>
    <xf numFmtId="10" fontId="10" fillId="0" borderId="28" xfId="0" applyNumberFormat="1" applyFont="1" applyBorder="1" applyAlignment="1">
      <alignment horizontal="right" vertical="center" wrapText="1"/>
    </xf>
    <xf numFmtId="10" fontId="10" fillId="0" borderId="1" xfId="0" applyNumberFormat="1" applyFont="1" applyBorder="1" applyAlignment="1">
      <alignment horizontal="center" vertical="center" wrapText="1"/>
    </xf>
    <xf numFmtId="49" fontId="10" fillId="0" borderId="32" xfId="0" applyNumberFormat="1" applyFont="1" applyBorder="1" applyAlignment="1">
      <alignment horizontal="center" vertical="top" wrapText="1"/>
    </xf>
    <xf numFmtId="49" fontId="10" fillId="0" borderId="27" xfId="0" applyNumberFormat="1" applyFont="1" applyBorder="1" applyAlignment="1">
      <alignment horizontal="center" vertical="top" wrapText="1"/>
    </xf>
    <xf numFmtId="49" fontId="10" fillId="0" borderId="27" xfId="0" applyNumberFormat="1" applyFont="1" applyBorder="1" applyAlignment="1">
      <alignment vertical="top"/>
    </xf>
    <xf numFmtId="49" fontId="10" fillId="0" borderId="28" xfId="0" applyNumberFormat="1" applyFont="1" applyBorder="1" applyAlignment="1">
      <alignment vertical="top"/>
    </xf>
    <xf numFmtId="49" fontId="9" fillId="0" borderId="1" xfId="0" applyNumberFormat="1" applyFont="1" applyBorder="1" applyAlignment="1">
      <alignment horizontal="center" vertical="center" wrapText="1"/>
    </xf>
    <xf numFmtId="0" fontId="10" fillId="0" borderId="32" xfId="0" applyFont="1" applyBorder="1" applyAlignment="1">
      <alignment horizontal="right" vertical="center" wrapText="1" indent="1"/>
    </xf>
    <xf numFmtId="0" fontId="10" fillId="0" borderId="27" xfId="0" applyFont="1" applyBorder="1" applyAlignment="1">
      <alignment horizontal="right" vertical="center" wrapText="1" indent="1"/>
    </xf>
    <xf numFmtId="0" fontId="10" fillId="0" borderId="28" xfId="0" applyFont="1" applyBorder="1" applyAlignment="1">
      <alignment horizontal="right" vertical="center"/>
    </xf>
    <xf numFmtId="166" fontId="9" fillId="0" borderId="1" xfId="2" applyFont="1" applyBorder="1" applyAlignment="1" applyProtection="1">
      <alignment horizontal="center" vertical="center"/>
    </xf>
    <xf numFmtId="0" fontId="7" fillId="26" borderId="23" xfId="0" applyFont="1" applyFill="1" applyBorder="1" applyAlignment="1">
      <alignment horizontal="center" vertical="center"/>
    </xf>
    <xf numFmtId="0" fontId="7" fillId="26" borderId="22" xfId="0" applyFont="1" applyFill="1" applyBorder="1" applyAlignment="1">
      <alignment horizontal="center" vertical="center"/>
    </xf>
    <xf numFmtId="0" fontId="10" fillId="26" borderId="22" xfId="0" applyFont="1" applyFill="1" applyBorder="1" applyAlignment="1">
      <alignment horizontal="right" vertical="center" wrapText="1"/>
    </xf>
    <xf numFmtId="0" fontId="10" fillId="26" borderId="29" xfId="0" applyFont="1" applyFill="1" applyBorder="1" applyAlignment="1">
      <alignment horizontal="center" vertical="center"/>
    </xf>
    <xf numFmtId="168" fontId="11" fillId="0" borderId="0" xfId="0" applyNumberFormat="1" applyFont="1"/>
    <xf numFmtId="0" fontId="22" fillId="0" borderId="0" xfId="1" applyFont="1" applyBorder="1" applyProtection="1"/>
    <xf numFmtId="49" fontId="21" fillId="0" borderId="0" xfId="0" applyNumberFormat="1" applyFont="1" applyAlignment="1">
      <alignment horizontal="center" vertical="center"/>
    </xf>
    <xf numFmtId="49" fontId="9" fillId="0" borderId="0" xfId="0" applyNumberFormat="1" applyFont="1" applyAlignment="1">
      <alignment horizontal="justify" vertical="top" wrapText="1"/>
    </xf>
    <xf numFmtId="49" fontId="12" fillId="0" borderId="0" xfId="0" applyNumberFormat="1" applyFont="1" applyAlignment="1">
      <alignment horizontal="justify" vertical="top"/>
    </xf>
    <xf numFmtId="0" fontId="7" fillId="0" borderId="0" xfId="0" applyFont="1" applyAlignment="1">
      <alignment horizontal="right" vertical="center" indent="1"/>
    </xf>
    <xf numFmtId="49" fontId="13" fillId="27" borderId="1" xfId="0" applyNumberFormat="1" applyFont="1" applyFill="1" applyBorder="1" applyAlignment="1">
      <alignment horizontal="center"/>
    </xf>
    <xf numFmtId="0" fontId="7" fillId="28" borderId="11" xfId="0" applyFont="1" applyFill="1" applyBorder="1" applyAlignment="1" applyProtection="1">
      <alignment horizontal="left" vertical="center" indent="7"/>
      <protection locked="0"/>
    </xf>
    <xf numFmtId="0" fontId="7" fillId="28" borderId="12" xfId="0" applyFont="1" applyFill="1" applyBorder="1" applyAlignment="1" applyProtection="1">
      <alignment horizontal="left" vertical="center" indent="7"/>
      <protection locked="0"/>
    </xf>
    <xf numFmtId="0" fontId="7" fillId="28" borderId="13" xfId="0" applyFont="1" applyFill="1" applyBorder="1" applyAlignment="1" applyProtection="1">
      <alignment horizontal="left" vertical="center" indent="7"/>
      <protection locked="0"/>
    </xf>
    <xf numFmtId="49" fontId="8" fillId="28" borderId="14" xfId="0" applyNumberFormat="1" applyFont="1" applyFill="1" applyBorder="1" applyAlignment="1" applyProtection="1">
      <alignment horizontal="left" vertical="center" wrapText="1" indent="8"/>
      <protection locked="0"/>
    </xf>
    <xf numFmtId="49" fontId="8" fillId="28" borderId="0" xfId="0" applyNumberFormat="1" applyFont="1" applyFill="1" applyAlignment="1" applyProtection="1">
      <alignment horizontal="left" vertical="center" indent="4"/>
      <protection locked="0"/>
    </xf>
    <xf numFmtId="49" fontId="8" fillId="28" borderId="0" xfId="0" applyNumberFormat="1" applyFont="1" applyFill="1" applyAlignment="1" applyProtection="1">
      <alignment horizontal="left" vertical="center" wrapText="1" indent="8"/>
      <protection locked="0"/>
    </xf>
    <xf numFmtId="49" fontId="8" fillId="28" borderId="15" xfId="0" applyNumberFormat="1" applyFont="1" applyFill="1" applyBorder="1" applyAlignment="1" applyProtection="1">
      <alignment horizontal="left" vertical="center" wrapText="1" indent="8"/>
      <protection locked="0"/>
    </xf>
    <xf numFmtId="0" fontId="10" fillId="28" borderId="14" xfId="0" applyFont="1" applyFill="1" applyBorder="1" applyAlignment="1" applyProtection="1">
      <alignment horizontal="left" vertical="center" wrapText="1" indent="8"/>
      <protection locked="0"/>
    </xf>
    <xf numFmtId="0" fontId="10" fillId="28" borderId="0" xfId="0" applyFont="1" applyFill="1" applyAlignment="1" applyProtection="1">
      <alignment horizontal="left" vertical="center" indent="4"/>
      <protection locked="0"/>
    </xf>
    <xf numFmtId="0" fontId="10" fillId="28" borderId="0" xfId="0" applyFont="1" applyFill="1" applyAlignment="1" applyProtection="1">
      <alignment horizontal="left" vertical="center" wrapText="1" indent="8"/>
      <protection locked="0"/>
    </xf>
    <xf numFmtId="0" fontId="10" fillId="28" borderId="15" xfId="0" applyFont="1" applyFill="1" applyBorder="1" applyAlignment="1" applyProtection="1">
      <alignment horizontal="left" vertical="center" wrapText="1" indent="8"/>
      <protection locked="0"/>
    </xf>
    <xf numFmtId="0" fontId="8" fillId="28" borderId="14" xfId="0" applyFont="1" applyFill="1" applyBorder="1" applyAlignment="1" applyProtection="1">
      <alignment horizontal="left" vertical="center" wrapText="1" indent="8"/>
      <protection locked="0"/>
    </xf>
    <xf numFmtId="0" fontId="8" fillId="28" borderId="0" xfId="0" applyFont="1" applyFill="1" applyAlignment="1" applyProtection="1">
      <alignment horizontal="left" vertical="center" indent="4"/>
      <protection locked="0"/>
    </xf>
    <xf numFmtId="0" fontId="8" fillId="28" borderId="0" xfId="0" applyFont="1" applyFill="1" applyAlignment="1" applyProtection="1">
      <alignment horizontal="left" vertical="center" wrapText="1" indent="8"/>
      <protection locked="0"/>
    </xf>
    <xf numFmtId="0" fontId="8" fillId="28" borderId="15" xfId="0" applyFont="1" applyFill="1" applyBorder="1" applyAlignment="1" applyProtection="1">
      <alignment horizontal="left" vertical="center" wrapText="1" indent="8"/>
      <protection locked="0"/>
    </xf>
    <xf numFmtId="49" fontId="8" fillId="28" borderId="16" xfId="0" applyNumberFormat="1" applyFont="1" applyFill="1" applyBorder="1" applyAlignment="1" applyProtection="1">
      <alignment horizontal="left" vertical="center" wrapText="1" indent="7"/>
      <protection locked="0"/>
    </xf>
    <xf numFmtId="49" fontId="8" fillId="28" borderId="17" xfId="0" applyNumberFormat="1" applyFont="1" applyFill="1" applyBorder="1" applyAlignment="1" applyProtection="1">
      <alignment horizontal="left" vertical="center" wrapText="1" indent="7"/>
      <protection locked="0"/>
    </xf>
    <xf numFmtId="49" fontId="8" fillId="28" borderId="18" xfId="0" applyNumberFormat="1" applyFont="1" applyFill="1" applyBorder="1" applyAlignment="1" applyProtection="1">
      <alignment horizontal="left" vertical="center" wrapText="1" indent="7"/>
      <protection locked="0"/>
    </xf>
    <xf numFmtId="0" fontId="0" fillId="28" borderId="27" xfId="0" applyFill="1" applyBorder="1" applyProtection="1">
      <protection locked="0"/>
    </xf>
    <xf numFmtId="0" fontId="8" fillId="28" borderId="28" xfId="1" applyFont="1" applyFill="1" applyBorder="1" applyAlignment="1" applyProtection="1">
      <alignment horizontal="right" vertical="center" indent="1"/>
      <protection locked="0"/>
    </xf>
    <xf numFmtId="49" fontId="7" fillId="28" borderId="17" xfId="0" applyNumberFormat="1" applyFont="1" applyFill="1" applyBorder="1" applyAlignment="1" applyProtection="1">
      <alignment vertical="center" wrapText="1"/>
      <protection locked="0"/>
    </xf>
    <xf numFmtId="0" fontId="8" fillId="28" borderId="28" xfId="70" applyFont="1" applyFill="1" applyBorder="1" applyAlignment="1" applyProtection="1">
      <alignment horizontal="right" vertical="center" indent="1"/>
      <protection locked="0"/>
    </xf>
    <xf numFmtId="179" fontId="7" fillId="28" borderId="30" xfId="0" applyNumberFormat="1" applyFont="1" applyFill="1" applyBorder="1" applyAlignment="1" applyProtection="1">
      <alignment horizontal="center" vertical="center" wrapText="1"/>
      <protection locked="0"/>
    </xf>
    <xf numFmtId="179" fontId="7" fillId="28" borderId="24" xfId="0" applyNumberFormat="1" applyFont="1" applyFill="1" applyBorder="1" applyAlignment="1" applyProtection="1">
      <alignment horizontal="center" vertical="center" wrapText="1"/>
      <protection locked="0"/>
    </xf>
    <xf numFmtId="179" fontId="7" fillId="28" borderId="1" xfId="0" applyNumberFormat="1" applyFont="1" applyFill="1" applyBorder="1" applyAlignment="1" applyProtection="1">
      <alignment horizontal="center" vertical="center" wrapText="1"/>
      <protection locked="0"/>
    </xf>
    <xf numFmtId="179" fontId="7" fillId="28" borderId="9" xfId="0" applyNumberFormat="1" applyFont="1" applyFill="1" applyBorder="1" applyAlignment="1" applyProtection="1">
      <alignment horizontal="center" vertical="center" wrapText="1"/>
      <protection locked="0"/>
    </xf>
    <xf numFmtId="179" fontId="7" fillId="28" borderId="38" xfId="0" applyNumberFormat="1" applyFont="1" applyFill="1" applyBorder="1" applyAlignment="1" applyProtection="1">
      <alignment horizontal="center" vertical="center" wrapText="1"/>
      <protection locked="0"/>
    </xf>
    <xf numFmtId="179" fontId="7" fillId="28" borderId="26" xfId="0" applyNumberFormat="1" applyFont="1" applyFill="1" applyBorder="1" applyAlignment="1" applyProtection="1">
      <alignment horizontal="center" vertical="center" wrapText="1"/>
      <protection locked="0"/>
    </xf>
    <xf numFmtId="10" fontId="10" fillId="28" borderId="1" xfId="0" applyNumberFormat="1" applyFont="1" applyFill="1" applyBorder="1" applyAlignment="1" applyProtection="1">
      <alignment horizontal="center" vertical="center" wrapText="1"/>
      <protection locked="0"/>
    </xf>
  </cellXfs>
  <cellStyles count="184">
    <cellStyle name="20% - Ênfase1 2" xfId="3" xr:uid="{00000000-0005-0000-0000-000006000000}"/>
    <cellStyle name="20% - Ênfase1 2 2" xfId="4" xr:uid="{00000000-0005-0000-0000-000007000000}"/>
    <cellStyle name="20% - Ênfase1 3" xfId="5" xr:uid="{00000000-0005-0000-0000-000008000000}"/>
    <cellStyle name="20% - Ênfase1 3 2" xfId="6" xr:uid="{00000000-0005-0000-0000-000009000000}"/>
    <cellStyle name="20% - Ênfase1 4" xfId="7" xr:uid="{00000000-0005-0000-0000-00000A000000}"/>
    <cellStyle name="20% - Ênfase1 5" xfId="8" xr:uid="{00000000-0005-0000-0000-00000B000000}"/>
    <cellStyle name="20% - Ênfase1 6" xfId="9" xr:uid="{00000000-0005-0000-0000-00000C000000}"/>
    <cellStyle name="20% - Ênfase2 2" xfId="10" xr:uid="{00000000-0005-0000-0000-00000D000000}"/>
    <cellStyle name="20% - Ênfase2 2 2" xfId="11" xr:uid="{00000000-0005-0000-0000-00000E000000}"/>
    <cellStyle name="20% - Ênfase2 3" xfId="12" xr:uid="{00000000-0005-0000-0000-00000F000000}"/>
    <cellStyle name="20% - Ênfase2 3 2" xfId="13" xr:uid="{00000000-0005-0000-0000-000010000000}"/>
    <cellStyle name="20% - Ênfase2 4" xfId="14" xr:uid="{00000000-0005-0000-0000-000011000000}"/>
    <cellStyle name="20% - Ênfase2 5" xfId="15" xr:uid="{00000000-0005-0000-0000-000012000000}"/>
    <cellStyle name="20% - Ênfase2 6" xfId="16" xr:uid="{00000000-0005-0000-0000-000013000000}"/>
    <cellStyle name="20% - Ênfase3 2" xfId="17" xr:uid="{00000000-0005-0000-0000-000014000000}"/>
    <cellStyle name="20% - Ênfase3 2 2" xfId="18" xr:uid="{00000000-0005-0000-0000-000015000000}"/>
    <cellStyle name="20% - Ênfase3 3" xfId="19" xr:uid="{00000000-0005-0000-0000-000016000000}"/>
    <cellStyle name="20% - Ênfase3 3 2" xfId="20" xr:uid="{00000000-0005-0000-0000-000017000000}"/>
    <cellStyle name="20% - Ênfase3 4" xfId="21" xr:uid="{00000000-0005-0000-0000-000018000000}"/>
    <cellStyle name="20% - Ênfase3 5" xfId="22" xr:uid="{00000000-0005-0000-0000-000019000000}"/>
    <cellStyle name="20% - Ênfase3 6" xfId="23" xr:uid="{00000000-0005-0000-0000-00001A000000}"/>
    <cellStyle name="20% - Ênfase4 2" xfId="24" xr:uid="{00000000-0005-0000-0000-00001B000000}"/>
    <cellStyle name="20% - Ênfase4 2 2" xfId="25" xr:uid="{00000000-0005-0000-0000-00001C000000}"/>
    <cellStyle name="20% - Ênfase4 3" xfId="26" xr:uid="{00000000-0005-0000-0000-00001D000000}"/>
    <cellStyle name="20% - Ênfase4 3 2" xfId="27" xr:uid="{00000000-0005-0000-0000-00001E000000}"/>
    <cellStyle name="20% - Ênfase4 4" xfId="28" xr:uid="{00000000-0005-0000-0000-00001F000000}"/>
    <cellStyle name="20% - Ênfase4 5" xfId="29" xr:uid="{00000000-0005-0000-0000-000020000000}"/>
    <cellStyle name="20% - Ênfase4 6" xfId="30" xr:uid="{00000000-0005-0000-0000-000021000000}"/>
    <cellStyle name="20% - Ênfase5 2" xfId="31" xr:uid="{00000000-0005-0000-0000-000022000000}"/>
    <cellStyle name="20% - Ênfase5 2 2" xfId="32" xr:uid="{00000000-0005-0000-0000-000023000000}"/>
    <cellStyle name="20% - Ênfase5 3" xfId="33" xr:uid="{00000000-0005-0000-0000-000024000000}"/>
    <cellStyle name="20% - Ênfase5 3 2" xfId="34" xr:uid="{00000000-0005-0000-0000-000025000000}"/>
    <cellStyle name="20% - Ênfase5 4" xfId="35" xr:uid="{00000000-0005-0000-0000-000026000000}"/>
    <cellStyle name="20% - Ênfase5 5" xfId="36" xr:uid="{00000000-0005-0000-0000-000027000000}"/>
    <cellStyle name="20% - Ênfase5 6" xfId="37" xr:uid="{00000000-0005-0000-0000-000028000000}"/>
    <cellStyle name="20% - Ênfase6 2" xfId="38" xr:uid="{00000000-0005-0000-0000-000029000000}"/>
    <cellStyle name="20% - Ênfase6 2 2" xfId="39" xr:uid="{00000000-0005-0000-0000-00002A000000}"/>
    <cellStyle name="20% - Ênfase6 3" xfId="40" xr:uid="{00000000-0005-0000-0000-00002B000000}"/>
    <cellStyle name="20% - Ênfase6 3 2" xfId="41" xr:uid="{00000000-0005-0000-0000-00002C000000}"/>
    <cellStyle name="20% - Ênfase6 4" xfId="42" xr:uid="{00000000-0005-0000-0000-00002D000000}"/>
    <cellStyle name="20% - Ênfase6 5" xfId="43" xr:uid="{00000000-0005-0000-0000-00002E000000}"/>
    <cellStyle name="20% - Ênfase6 6" xfId="44" xr:uid="{00000000-0005-0000-0000-00002F000000}"/>
    <cellStyle name="40% - Ênfase1 2" xfId="45" xr:uid="{00000000-0005-0000-0000-000030000000}"/>
    <cellStyle name="40% - Ênfase1 2 2" xfId="46" xr:uid="{00000000-0005-0000-0000-000031000000}"/>
    <cellStyle name="40% - Ênfase1 3" xfId="47" xr:uid="{00000000-0005-0000-0000-000032000000}"/>
    <cellStyle name="40% - Ênfase1 3 2" xfId="48" xr:uid="{00000000-0005-0000-0000-000033000000}"/>
    <cellStyle name="40% - Ênfase1 4" xfId="49" xr:uid="{00000000-0005-0000-0000-000034000000}"/>
    <cellStyle name="40% - Ênfase1 5" xfId="50" xr:uid="{00000000-0005-0000-0000-000035000000}"/>
    <cellStyle name="40% - Ênfase1 6" xfId="51" xr:uid="{00000000-0005-0000-0000-000036000000}"/>
    <cellStyle name="40% - Ênfase2 2" xfId="52" xr:uid="{00000000-0005-0000-0000-000037000000}"/>
    <cellStyle name="40% - Ênfase2 2 2" xfId="53" xr:uid="{00000000-0005-0000-0000-000038000000}"/>
    <cellStyle name="40% - Ênfase2 3" xfId="54" xr:uid="{00000000-0005-0000-0000-000039000000}"/>
    <cellStyle name="40% - Ênfase2 3 2" xfId="55" xr:uid="{00000000-0005-0000-0000-00003A000000}"/>
    <cellStyle name="40% - Ênfase2 4" xfId="56" xr:uid="{00000000-0005-0000-0000-00003B000000}"/>
    <cellStyle name="40% - Ênfase2 5" xfId="57" xr:uid="{00000000-0005-0000-0000-00003C000000}"/>
    <cellStyle name="40% - Ênfase2 6" xfId="58" xr:uid="{00000000-0005-0000-0000-00003D000000}"/>
    <cellStyle name="40% - Ênfase3 2" xfId="59" xr:uid="{00000000-0005-0000-0000-00003E000000}"/>
    <cellStyle name="40% - Ênfase3 2 2" xfId="60" xr:uid="{00000000-0005-0000-0000-00003F000000}"/>
    <cellStyle name="40% - Ênfase3 3" xfId="61" xr:uid="{00000000-0005-0000-0000-000040000000}"/>
    <cellStyle name="40% - Ênfase3 3 2" xfId="62" xr:uid="{00000000-0005-0000-0000-000041000000}"/>
    <cellStyle name="40% - Ênfase3 4" xfId="63" xr:uid="{00000000-0005-0000-0000-000042000000}"/>
    <cellStyle name="40% - Ênfase3 5" xfId="64" xr:uid="{00000000-0005-0000-0000-000043000000}"/>
    <cellStyle name="40% - Ênfase3 6" xfId="65" xr:uid="{00000000-0005-0000-0000-000044000000}"/>
    <cellStyle name="40% - Ênfase4 2" xfId="66" xr:uid="{00000000-0005-0000-0000-000045000000}"/>
    <cellStyle name="40% - Ênfase4 2 2" xfId="67" xr:uid="{00000000-0005-0000-0000-000046000000}"/>
    <cellStyle name="40% - Ênfase4 3" xfId="68" xr:uid="{00000000-0005-0000-0000-000047000000}"/>
    <cellStyle name="40% - Ênfase4 3 2" xfId="69" xr:uid="{00000000-0005-0000-0000-000048000000}"/>
    <cellStyle name="40% - Ênfase4 3 3 2" xfId="70" xr:uid="{00000000-0005-0000-0000-000049000000}"/>
    <cellStyle name="40% - Ênfase4 4" xfId="71" xr:uid="{00000000-0005-0000-0000-00004A000000}"/>
    <cellStyle name="40% - Ênfase4 5" xfId="72" xr:uid="{00000000-0005-0000-0000-00004B000000}"/>
    <cellStyle name="40% - Ênfase4 6" xfId="73" xr:uid="{00000000-0005-0000-0000-00004C000000}"/>
    <cellStyle name="40% - Ênfase5 2" xfId="74" xr:uid="{00000000-0005-0000-0000-00004D000000}"/>
    <cellStyle name="40% - Ênfase5 2 2" xfId="75" xr:uid="{00000000-0005-0000-0000-00004E000000}"/>
    <cellStyle name="40% - Ênfase5 3" xfId="76" xr:uid="{00000000-0005-0000-0000-00004F000000}"/>
    <cellStyle name="40% - Ênfase5 3 2" xfId="77" xr:uid="{00000000-0005-0000-0000-000050000000}"/>
    <cellStyle name="40% - Ênfase5 4" xfId="78" xr:uid="{00000000-0005-0000-0000-000051000000}"/>
    <cellStyle name="40% - Ênfase5 5" xfId="79" xr:uid="{00000000-0005-0000-0000-000052000000}"/>
    <cellStyle name="40% - Ênfase5 6" xfId="80" xr:uid="{00000000-0005-0000-0000-000053000000}"/>
    <cellStyle name="40% - Ênfase6 2" xfId="81" xr:uid="{00000000-0005-0000-0000-000054000000}"/>
    <cellStyle name="40% - Ênfase6 2 2" xfId="82" xr:uid="{00000000-0005-0000-0000-000055000000}"/>
    <cellStyle name="40% - Ênfase6 3" xfId="83" xr:uid="{00000000-0005-0000-0000-000056000000}"/>
    <cellStyle name="40% - Ênfase6 3 2" xfId="84" xr:uid="{00000000-0005-0000-0000-000057000000}"/>
    <cellStyle name="40% - Ênfase6 4" xfId="85" xr:uid="{00000000-0005-0000-0000-000058000000}"/>
    <cellStyle name="40% - Ênfase6 5" xfId="86" xr:uid="{00000000-0005-0000-0000-000059000000}"/>
    <cellStyle name="40% - Ênfase6 6" xfId="87" xr:uid="{00000000-0005-0000-0000-00005A000000}"/>
    <cellStyle name="Estilo 1" xfId="88" xr:uid="{00000000-0005-0000-0000-00005B000000}"/>
    <cellStyle name="Estilo 1 2" xfId="89" xr:uid="{00000000-0005-0000-0000-00005C000000}"/>
    <cellStyle name="Hyperlink 2" xfId="90" xr:uid="{00000000-0005-0000-0000-00005D000000}"/>
    <cellStyle name="Hyperlink 2 2" xfId="91" xr:uid="{00000000-0005-0000-0000-00005E000000}"/>
    <cellStyle name="Moeda" xfId="2" builtinId="4"/>
    <cellStyle name="Moeda 2" xfId="92" xr:uid="{00000000-0005-0000-0000-00005F000000}"/>
    <cellStyle name="Moeda 2 2" xfId="93" xr:uid="{00000000-0005-0000-0000-000060000000}"/>
    <cellStyle name="Moeda 2 2 2" xfId="94" xr:uid="{00000000-0005-0000-0000-000061000000}"/>
    <cellStyle name="Moeda 2 2 2 2" xfId="95" xr:uid="{00000000-0005-0000-0000-000062000000}"/>
    <cellStyle name="Moeda 3" xfId="96" xr:uid="{00000000-0005-0000-0000-000063000000}"/>
    <cellStyle name="Moeda 3 2" xfId="97" xr:uid="{00000000-0005-0000-0000-000064000000}"/>
    <cellStyle name="Moeda 3 3" xfId="98" xr:uid="{00000000-0005-0000-0000-000065000000}"/>
    <cellStyle name="Moeda 3 3 2" xfId="99" xr:uid="{00000000-0005-0000-0000-000066000000}"/>
    <cellStyle name="Moeda 4" xfId="100" xr:uid="{00000000-0005-0000-0000-000067000000}"/>
    <cellStyle name="Moeda 5" xfId="101" xr:uid="{00000000-0005-0000-0000-000068000000}"/>
    <cellStyle name="Moeda 5 2" xfId="102" xr:uid="{00000000-0005-0000-0000-000069000000}"/>
    <cellStyle name="Neutro 2" xfId="103" xr:uid="{00000000-0005-0000-0000-00006A000000}"/>
    <cellStyle name="Normal" xfId="0" builtinId="0"/>
    <cellStyle name="Normal 10" xfId="104" xr:uid="{00000000-0005-0000-0000-00006B000000}"/>
    <cellStyle name="Normal 10 2" xfId="105" xr:uid="{00000000-0005-0000-0000-00006C000000}"/>
    <cellStyle name="Normal 11" xfId="106" xr:uid="{00000000-0005-0000-0000-00006D000000}"/>
    <cellStyle name="Normal 11 2" xfId="107" xr:uid="{00000000-0005-0000-0000-00006E000000}"/>
    <cellStyle name="Normal 12" xfId="108" xr:uid="{00000000-0005-0000-0000-00006F000000}"/>
    <cellStyle name="Normal 13" xfId="109" xr:uid="{00000000-0005-0000-0000-000070000000}"/>
    <cellStyle name="Normal 2" xfId="110" xr:uid="{00000000-0005-0000-0000-000071000000}"/>
    <cellStyle name="Normal 2 2" xfId="111" xr:uid="{00000000-0005-0000-0000-000072000000}"/>
    <cellStyle name="Normal 2_ORÇAMENTO" xfId="112" xr:uid="{00000000-0005-0000-0000-000073000000}"/>
    <cellStyle name="Normal 3" xfId="113" xr:uid="{00000000-0005-0000-0000-000074000000}"/>
    <cellStyle name="Normal 3 2" xfId="114" xr:uid="{00000000-0005-0000-0000-000075000000}"/>
    <cellStyle name="Normal 3 2 2" xfId="115" xr:uid="{00000000-0005-0000-0000-000076000000}"/>
    <cellStyle name="Normal 3 3" xfId="116" xr:uid="{00000000-0005-0000-0000-000077000000}"/>
    <cellStyle name="Normal 3 3 2" xfId="117" xr:uid="{00000000-0005-0000-0000-000078000000}"/>
    <cellStyle name="Normal 3 3 3" xfId="118" xr:uid="{00000000-0005-0000-0000-000079000000}"/>
    <cellStyle name="Normal 3 4" xfId="119" xr:uid="{00000000-0005-0000-0000-00007A000000}"/>
    <cellStyle name="Normal 4" xfId="120" xr:uid="{00000000-0005-0000-0000-00007B000000}"/>
    <cellStyle name="Normal 4 2" xfId="121" xr:uid="{00000000-0005-0000-0000-00007C000000}"/>
    <cellStyle name="Normal 5" xfId="122" xr:uid="{00000000-0005-0000-0000-00007D000000}"/>
    <cellStyle name="Normal 5 2" xfId="123" xr:uid="{00000000-0005-0000-0000-00007E000000}"/>
    <cellStyle name="Normal 6" xfId="124" xr:uid="{00000000-0005-0000-0000-00007F000000}"/>
    <cellStyle name="Normal 6 2" xfId="125" xr:uid="{00000000-0005-0000-0000-000080000000}"/>
    <cellStyle name="Normal 7" xfId="126" xr:uid="{00000000-0005-0000-0000-000081000000}"/>
    <cellStyle name="Normal 8" xfId="127" xr:uid="{00000000-0005-0000-0000-000082000000}"/>
    <cellStyle name="Normal 9" xfId="128" xr:uid="{00000000-0005-0000-0000-000083000000}"/>
    <cellStyle name="Nota 2" xfId="129" xr:uid="{00000000-0005-0000-0000-000084000000}"/>
    <cellStyle name="Nota 2 2" xfId="130" xr:uid="{00000000-0005-0000-0000-000085000000}"/>
    <cellStyle name="Nota 2 2 2" xfId="131" xr:uid="{00000000-0005-0000-0000-000086000000}"/>
    <cellStyle name="Nota 2 3" xfId="132" xr:uid="{00000000-0005-0000-0000-000087000000}"/>
    <cellStyle name="Nota 2 3 2" xfId="133" xr:uid="{00000000-0005-0000-0000-000088000000}"/>
    <cellStyle name="Nota 2 4" xfId="134" xr:uid="{00000000-0005-0000-0000-000089000000}"/>
    <cellStyle name="Nota 3" xfId="135" xr:uid="{00000000-0005-0000-0000-00008A000000}"/>
    <cellStyle name="Nota 4" xfId="136" xr:uid="{00000000-0005-0000-0000-00008B000000}"/>
    <cellStyle name="Nota 5" xfId="137" xr:uid="{00000000-0005-0000-0000-00008C000000}"/>
    <cellStyle name="Nota 6" xfId="138" xr:uid="{00000000-0005-0000-0000-00008D000000}"/>
    <cellStyle name="Porcentagem 2" xfId="139" xr:uid="{00000000-0005-0000-0000-00008E000000}"/>
    <cellStyle name="Porcentagem 2 10" xfId="140" xr:uid="{00000000-0005-0000-0000-00008F000000}"/>
    <cellStyle name="Porcentagem 2 10 2" xfId="141" xr:uid="{00000000-0005-0000-0000-000090000000}"/>
    <cellStyle name="Porcentagem 2 11" xfId="142" xr:uid="{00000000-0005-0000-0000-000091000000}"/>
    <cellStyle name="Porcentagem 2 2" xfId="143" xr:uid="{00000000-0005-0000-0000-000092000000}"/>
    <cellStyle name="Porcentagem 2 2 2" xfId="144" xr:uid="{00000000-0005-0000-0000-000093000000}"/>
    <cellStyle name="Porcentagem 2 2 2 2" xfId="145" xr:uid="{00000000-0005-0000-0000-000094000000}"/>
    <cellStyle name="Porcentagem 2 2 3" xfId="146" xr:uid="{00000000-0005-0000-0000-000095000000}"/>
    <cellStyle name="Porcentagem 2 2 4" xfId="147" xr:uid="{00000000-0005-0000-0000-000096000000}"/>
    <cellStyle name="Porcentagem 2 3" xfId="148" xr:uid="{00000000-0005-0000-0000-000097000000}"/>
    <cellStyle name="Porcentagem 2 3 2" xfId="149" xr:uid="{00000000-0005-0000-0000-000098000000}"/>
    <cellStyle name="Porcentagem 2 4" xfId="150" xr:uid="{00000000-0005-0000-0000-000099000000}"/>
    <cellStyle name="Porcentagem 2 4 2" xfId="151" xr:uid="{00000000-0005-0000-0000-00009A000000}"/>
    <cellStyle name="Porcentagem 2 5" xfId="152" xr:uid="{00000000-0005-0000-0000-00009B000000}"/>
    <cellStyle name="Porcentagem 2 5 2" xfId="153" xr:uid="{00000000-0005-0000-0000-00009C000000}"/>
    <cellStyle name="Porcentagem 2 6" xfId="154" xr:uid="{00000000-0005-0000-0000-00009D000000}"/>
    <cellStyle name="Porcentagem 2 6 2" xfId="155" xr:uid="{00000000-0005-0000-0000-00009E000000}"/>
    <cellStyle name="Porcentagem 2 7" xfId="156" xr:uid="{00000000-0005-0000-0000-00009F000000}"/>
    <cellStyle name="Porcentagem 2 7 2" xfId="157" xr:uid="{00000000-0005-0000-0000-0000A0000000}"/>
    <cellStyle name="Porcentagem 2 8" xfId="158" xr:uid="{00000000-0005-0000-0000-0000A1000000}"/>
    <cellStyle name="Porcentagem 2 8 2" xfId="159" xr:uid="{00000000-0005-0000-0000-0000A2000000}"/>
    <cellStyle name="Porcentagem 2 9" xfId="160" xr:uid="{00000000-0005-0000-0000-0000A3000000}"/>
    <cellStyle name="Porcentagem 2 9 2" xfId="161" xr:uid="{00000000-0005-0000-0000-0000A4000000}"/>
    <cellStyle name="Porcentagem 3" xfId="162" xr:uid="{00000000-0005-0000-0000-0000A5000000}"/>
    <cellStyle name="Porcentagem 3 2" xfId="163" xr:uid="{00000000-0005-0000-0000-0000A6000000}"/>
    <cellStyle name="Porcentagem 3 2 2" xfId="164" xr:uid="{00000000-0005-0000-0000-0000A7000000}"/>
    <cellStyle name="Porcentagem 3 3" xfId="165" xr:uid="{00000000-0005-0000-0000-0000A8000000}"/>
    <cellStyle name="Porcentagem 4" xfId="166" xr:uid="{00000000-0005-0000-0000-0000A9000000}"/>
    <cellStyle name="Separador de milhares 2" xfId="167" xr:uid="{00000000-0005-0000-0000-0000AA000000}"/>
    <cellStyle name="Separador de milhares 2 2" xfId="168" xr:uid="{00000000-0005-0000-0000-0000AB000000}"/>
    <cellStyle name="Separador de milhares 2 2 2" xfId="169" xr:uid="{00000000-0005-0000-0000-0000AC000000}"/>
    <cellStyle name="Separador de milhares 2 3" xfId="170" xr:uid="{00000000-0005-0000-0000-0000AD000000}"/>
    <cellStyle name="Separador de milhares 3" xfId="171" xr:uid="{00000000-0005-0000-0000-0000AE000000}"/>
    <cellStyle name="Separador de milhares 3 2" xfId="172" xr:uid="{00000000-0005-0000-0000-0000AF000000}"/>
    <cellStyle name="Separador de milhares 4" xfId="173" xr:uid="{00000000-0005-0000-0000-0000B0000000}"/>
    <cellStyle name="Separador de milhares 4 2" xfId="174" xr:uid="{00000000-0005-0000-0000-0000B1000000}"/>
    <cellStyle name="Separador de milhares 4 2 2" xfId="175" xr:uid="{00000000-0005-0000-0000-0000B2000000}"/>
    <cellStyle name="Separador de milhares 4 3" xfId="176" xr:uid="{00000000-0005-0000-0000-0000B3000000}"/>
    <cellStyle name="Vírgula" xfId="1" builtinId="3"/>
    <cellStyle name="Vírgula 2" xfId="177" xr:uid="{00000000-0005-0000-0000-0000B4000000}"/>
    <cellStyle name="Vírgula 2 2" xfId="178" xr:uid="{00000000-0005-0000-0000-0000B5000000}"/>
    <cellStyle name="Vírgula 2 2 2" xfId="179" xr:uid="{00000000-0005-0000-0000-0000B6000000}"/>
    <cellStyle name="Vírgula 2 3" xfId="180" xr:uid="{00000000-0005-0000-0000-0000B7000000}"/>
    <cellStyle name="Vírgula 2_PC com exigências da caixa GRAVAR" xfId="181" xr:uid="{00000000-0005-0000-0000-0000B8000000}"/>
    <cellStyle name="Vírgula 3" xfId="182" xr:uid="{00000000-0005-0000-0000-0000B9000000}"/>
    <cellStyle name="Vírgula 4" xfId="183" xr:uid="{00000000-0005-0000-0000-0000BA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ED4BB"/>
      <rgbColor rgb="FFD7E4BD"/>
      <rgbColor rgb="FF9C0006"/>
      <rgbColor rgb="FFF2DCDB"/>
      <rgbColor rgb="FF000080"/>
      <rgbColor rgb="FF9C5700"/>
      <rgbColor rgb="FF800080"/>
      <rgbColor rgb="FFDDDDDD"/>
      <rgbColor rgb="FFC0C0C0"/>
      <rgbColor rgb="FF808080"/>
      <rgbColor rgb="FF729FCF"/>
      <rgbColor rgb="FF7030A0"/>
      <rgbColor rgb="FFFFFFCC"/>
      <rgbColor rgb="FFCCFFFF"/>
      <rgbColor rgb="FF660066"/>
      <rgbColor rgb="FFFF8080"/>
      <rgbColor rgb="FF2A6099"/>
      <rgbColor rgb="FFCCCCFF"/>
      <rgbColor rgb="FF000080"/>
      <rgbColor rgb="FFFDEADA"/>
      <rgbColor rgb="FFFFEB9C"/>
      <rgbColor rgb="FFDCE6F2"/>
      <rgbColor rgb="FFFFFFD7"/>
      <rgbColor rgb="FF800000"/>
      <rgbColor rgb="FFE6E0EC"/>
      <rgbColor rgb="FF0000FF"/>
      <rgbColor rgb="FFB7DEE8"/>
      <rgbColor rgb="FFDBEEF4"/>
      <rgbColor rgb="FFCCFFCC"/>
      <rgbColor rgb="FFFFFF99"/>
      <rgbColor rgb="FF99CCFF"/>
      <rgbColor rgb="FFFF99CC"/>
      <rgbColor rgb="FFCC99FF"/>
      <rgbColor rgb="FFFFCC99"/>
      <rgbColor rgb="FFD9D9D9"/>
      <rgbColor rgb="FFB9CDE5"/>
      <rgbColor rgb="FFB2B2B2"/>
      <rgbColor rgb="FFFFCC00"/>
      <rgbColor rgb="FFE6B9B8"/>
      <rgbColor rgb="FFFCD5B5"/>
      <rgbColor rgb="FF999999"/>
      <rgbColor rgb="FF969696"/>
      <rgbColor rgb="FF003366"/>
      <rgbColor rgb="FFCCC1DA"/>
      <rgbColor rgb="FF003300"/>
      <rgbColor rgb="FFF6F9D4"/>
      <rgbColor rgb="FF984807"/>
      <rgbColor rgb="FFC9211E"/>
      <rgbColor rgb="FFEBF1DE"/>
      <rgbColor rgb="FFF2F2F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I195"/>
  <sheetViews>
    <sheetView tabSelected="1" topLeftCell="A158" zoomScaleNormal="100" workbookViewId="0">
      <selection activeCell="H170" sqref="H170"/>
    </sheetView>
  </sheetViews>
  <sheetFormatPr defaultColWidth="9.140625" defaultRowHeight="12.75" x14ac:dyDescent="0.2"/>
  <cols>
    <col min="1" max="1" width="6.5703125" style="3" customWidth="1"/>
    <col min="2" max="2" width="13" style="3" customWidth="1"/>
    <col min="3" max="3" width="13" style="8" customWidth="1"/>
    <col min="4" max="4" width="91.42578125" style="9" customWidth="1"/>
    <col min="5" max="5" width="6.140625" style="2" customWidth="1"/>
    <col min="6" max="6" width="8.140625" style="10" customWidth="1"/>
    <col min="7" max="7" width="14.5703125" style="10" customWidth="1"/>
    <col min="8" max="8" width="11.42578125" style="10" customWidth="1"/>
    <col min="9" max="9" width="15.42578125" style="10" customWidth="1"/>
    <col min="10" max="10" width="16.42578125" style="11" customWidth="1"/>
    <col min="11" max="11" width="12.7109375" style="4" customWidth="1"/>
    <col min="12" max="12" width="9.28515625" style="4" customWidth="1"/>
    <col min="13" max="13" width="11.140625" style="4" customWidth="1"/>
    <col min="14" max="16" width="9.140625" style="4"/>
    <col min="17" max="17" width="8.28515625" style="4" customWidth="1"/>
    <col min="18" max="1023" width="9.140625" style="4"/>
  </cols>
  <sheetData>
    <row r="1" spans="1:22" ht="6.75" customHeight="1" x14ac:dyDescent="0.2">
      <c r="A1" s="137"/>
      <c r="B1" s="138"/>
      <c r="C1" s="138"/>
      <c r="D1" s="138"/>
      <c r="E1" s="138"/>
      <c r="F1" s="138"/>
      <c r="G1" s="138"/>
      <c r="H1" s="138"/>
      <c r="I1" s="138"/>
      <c r="J1" s="139"/>
    </row>
    <row r="2" spans="1:22" s="12" customFormat="1" ht="12.75" customHeight="1" x14ac:dyDescent="0.2">
      <c r="A2" s="140"/>
      <c r="B2" s="141"/>
      <c r="C2" s="142"/>
      <c r="D2" s="142"/>
      <c r="E2" s="142"/>
      <c r="F2" s="142"/>
      <c r="G2" s="142"/>
      <c r="H2" s="142"/>
      <c r="I2" s="142"/>
      <c r="J2" s="143"/>
    </row>
    <row r="3" spans="1:22" s="12" customFormat="1" ht="12.75" customHeight="1" x14ac:dyDescent="0.2">
      <c r="A3" s="144"/>
      <c r="B3" s="145"/>
      <c r="C3" s="146"/>
      <c r="D3" s="146"/>
      <c r="E3" s="146"/>
      <c r="F3" s="146"/>
      <c r="G3" s="146"/>
      <c r="H3" s="146"/>
      <c r="I3" s="146"/>
      <c r="J3" s="147"/>
    </row>
    <row r="4" spans="1:22" s="12" customFormat="1" ht="12.75" customHeight="1" x14ac:dyDescent="0.2">
      <c r="A4" s="148"/>
      <c r="B4" s="149"/>
      <c r="C4" s="150"/>
      <c r="D4" s="150"/>
      <c r="E4" s="150"/>
      <c r="F4" s="150"/>
      <c r="G4" s="150"/>
      <c r="H4" s="150"/>
      <c r="I4" s="150"/>
      <c r="J4" s="151"/>
    </row>
    <row r="5" spans="1:22" s="12" customFormat="1" ht="12.75" customHeight="1" x14ac:dyDescent="0.2">
      <c r="A5" s="140"/>
      <c r="B5" s="141"/>
      <c r="C5" s="142"/>
      <c r="D5" s="142"/>
      <c r="E5" s="142"/>
      <c r="F5" s="142"/>
      <c r="G5" s="142"/>
      <c r="H5" s="142"/>
      <c r="I5" s="142"/>
      <c r="J5" s="143"/>
    </row>
    <row r="6" spans="1:22" ht="6.75" customHeight="1" x14ac:dyDescent="0.2">
      <c r="A6" s="152"/>
      <c r="B6" s="153"/>
      <c r="C6" s="153"/>
      <c r="D6" s="153"/>
      <c r="E6" s="153"/>
      <c r="F6" s="153"/>
      <c r="G6" s="153"/>
      <c r="H6" s="153"/>
      <c r="I6" s="153"/>
      <c r="J6" s="154"/>
    </row>
    <row r="7" spans="1:22" ht="6" customHeight="1" x14ac:dyDescent="0.2">
      <c r="A7" s="134"/>
      <c r="B7" s="134"/>
      <c r="C7" s="134"/>
      <c r="D7" s="134"/>
      <c r="E7" s="134"/>
      <c r="F7" s="134"/>
      <c r="G7" s="134"/>
      <c r="H7" s="134"/>
      <c r="I7" s="134"/>
      <c r="J7" s="134"/>
    </row>
    <row r="8" spans="1:22" ht="18" customHeight="1" x14ac:dyDescent="0.2">
      <c r="A8" s="13" t="s">
        <v>555</v>
      </c>
      <c r="B8" s="14"/>
      <c r="C8" s="14"/>
      <c r="D8" s="14"/>
      <c r="E8" s="14"/>
      <c r="F8" s="14"/>
      <c r="G8" s="15"/>
      <c r="H8" s="15"/>
      <c r="I8" s="155"/>
      <c r="J8" s="156"/>
      <c r="K8" s="5"/>
      <c r="L8" s="5"/>
      <c r="M8" s="5"/>
      <c r="N8" s="5"/>
      <c r="O8" s="5"/>
      <c r="P8" s="5"/>
      <c r="Q8" s="5"/>
      <c r="R8" s="5"/>
      <c r="S8" s="5"/>
      <c r="T8" s="5"/>
      <c r="U8" s="5"/>
      <c r="V8" s="5"/>
    </row>
    <row r="9" spans="1:22" ht="18" customHeight="1" x14ac:dyDescent="0.2">
      <c r="A9" s="13" t="s">
        <v>556</v>
      </c>
      <c r="B9" s="14"/>
      <c r="C9" s="14"/>
      <c r="D9" s="14"/>
      <c r="E9" s="14"/>
      <c r="F9" s="14"/>
      <c r="G9" s="16"/>
      <c r="H9" s="16"/>
      <c r="I9" s="157"/>
      <c r="J9" s="158"/>
      <c r="K9" s="5"/>
      <c r="L9" s="5"/>
      <c r="M9" s="5"/>
      <c r="N9" s="5"/>
      <c r="O9" s="5"/>
    </row>
    <row r="10" spans="1:22" ht="6" customHeight="1" x14ac:dyDescent="0.2">
      <c r="A10" s="133"/>
      <c r="B10" s="133"/>
      <c r="C10" s="133"/>
      <c r="D10" s="133"/>
      <c r="E10" s="133"/>
      <c r="F10" s="133"/>
      <c r="G10" s="133"/>
      <c r="H10" s="133"/>
      <c r="I10" s="133"/>
      <c r="J10" s="133"/>
    </row>
    <row r="11" spans="1:22" ht="9" customHeight="1" x14ac:dyDescent="0.2">
      <c r="A11" s="17" t="s">
        <v>0</v>
      </c>
      <c r="B11" s="18"/>
      <c r="C11" s="19"/>
      <c r="D11" s="19"/>
      <c r="E11" s="19"/>
      <c r="F11" s="19"/>
      <c r="G11" s="19"/>
      <c r="H11" s="19"/>
      <c r="I11" s="20"/>
      <c r="J11" s="21" t="s">
        <v>1</v>
      </c>
    </row>
    <row r="12" spans="1:22" ht="9" customHeight="1" x14ac:dyDescent="0.2">
      <c r="A12" s="22" t="s">
        <v>2</v>
      </c>
      <c r="B12" s="23"/>
      <c r="C12" s="24"/>
      <c r="D12" s="24"/>
      <c r="E12" s="24"/>
      <c r="F12" s="24"/>
      <c r="G12" s="24"/>
      <c r="H12" s="24"/>
      <c r="I12" s="3"/>
      <c r="J12" s="25" t="s">
        <v>3</v>
      </c>
    </row>
    <row r="13" spans="1:22" ht="9" customHeight="1" x14ac:dyDescent="0.2">
      <c r="A13" s="26" t="s">
        <v>4</v>
      </c>
      <c r="B13" s="27"/>
      <c r="C13" s="28"/>
      <c r="D13" s="28"/>
      <c r="E13" s="28"/>
      <c r="F13" s="28"/>
      <c r="G13" s="28"/>
      <c r="H13" s="28"/>
      <c r="I13" s="29"/>
      <c r="J13" s="30" t="s">
        <v>5</v>
      </c>
    </row>
    <row r="14" spans="1:22" ht="6" customHeight="1" x14ac:dyDescent="0.2">
      <c r="A14" s="135"/>
      <c r="B14" s="135"/>
      <c r="C14" s="135"/>
      <c r="D14" s="135"/>
      <c r="E14" s="135"/>
      <c r="F14" s="135"/>
      <c r="G14" s="135"/>
      <c r="H14" s="135"/>
      <c r="I14" s="135"/>
      <c r="J14" s="135"/>
    </row>
    <row r="15" spans="1:22" ht="18.75" x14ac:dyDescent="0.3">
      <c r="A15" s="136" t="s">
        <v>6</v>
      </c>
      <c r="B15" s="136"/>
      <c r="C15" s="136"/>
      <c r="D15" s="136"/>
      <c r="E15" s="136"/>
      <c r="F15" s="136"/>
      <c r="G15" s="136"/>
      <c r="H15" s="136"/>
      <c r="I15" s="136"/>
      <c r="J15" s="136"/>
    </row>
    <row r="16" spans="1:22" ht="6" customHeight="1" x14ac:dyDescent="0.2">
      <c r="A16" s="133"/>
      <c r="B16" s="133"/>
      <c r="C16" s="133"/>
      <c r="D16" s="133"/>
      <c r="E16" s="133"/>
      <c r="F16" s="133"/>
      <c r="G16" s="133"/>
      <c r="H16" s="133"/>
      <c r="I16" s="133"/>
      <c r="J16" s="133"/>
      <c r="L16" s="132"/>
      <c r="M16" s="132"/>
      <c r="N16" s="132"/>
      <c r="O16" s="132"/>
      <c r="P16" s="132"/>
      <c r="Q16" s="132"/>
    </row>
    <row r="17" spans="1:10" s="37" customFormat="1" ht="25.5" customHeight="1" x14ac:dyDescent="0.2">
      <c r="A17" s="31" t="s">
        <v>7</v>
      </c>
      <c r="B17" s="32" t="s">
        <v>8</v>
      </c>
      <c r="C17" s="32" t="s">
        <v>9</v>
      </c>
      <c r="D17" s="33" t="s">
        <v>10</v>
      </c>
      <c r="E17" s="34" t="s">
        <v>11</v>
      </c>
      <c r="F17" s="34" t="s">
        <v>12</v>
      </c>
      <c r="G17" s="35" t="s">
        <v>13</v>
      </c>
      <c r="H17" s="35" t="s">
        <v>14</v>
      </c>
      <c r="I17" s="36" t="s">
        <v>15</v>
      </c>
      <c r="J17" s="36" t="s">
        <v>16</v>
      </c>
    </row>
    <row r="18" spans="1:10" ht="6" customHeight="1" thickBot="1" x14ac:dyDescent="0.25">
      <c r="A18" s="133"/>
      <c r="B18" s="133"/>
      <c r="C18" s="133"/>
      <c r="D18" s="133"/>
      <c r="E18" s="133"/>
      <c r="F18" s="133"/>
      <c r="G18" s="133"/>
      <c r="H18" s="133"/>
      <c r="I18" s="133"/>
      <c r="J18" s="133"/>
    </row>
    <row r="19" spans="1:10" ht="13.5" thickBot="1" x14ac:dyDescent="0.25">
      <c r="A19" s="38" t="s">
        <v>150</v>
      </c>
      <c r="B19" s="39"/>
      <c r="C19" s="39"/>
      <c r="D19" s="39"/>
      <c r="E19" s="40"/>
      <c r="F19" s="41"/>
      <c r="G19" s="42"/>
      <c r="H19" s="43" t="s">
        <v>17</v>
      </c>
      <c r="I19" s="44">
        <f>+I20</f>
        <v>48742.82</v>
      </c>
      <c r="J19" s="45">
        <f>+J20</f>
        <v>55649.06</v>
      </c>
    </row>
    <row r="20" spans="1:10" ht="13.5" thickBot="1" x14ac:dyDescent="0.25">
      <c r="A20" s="46" t="s">
        <v>18</v>
      </c>
      <c r="B20" s="47" t="s">
        <v>287</v>
      </c>
      <c r="C20" s="48" t="s">
        <v>151</v>
      </c>
      <c r="D20" s="49" t="s">
        <v>288</v>
      </c>
      <c r="E20" s="48" t="s">
        <v>11</v>
      </c>
      <c r="F20" s="50">
        <v>1</v>
      </c>
      <c r="G20" s="51">
        <v>48742.82</v>
      </c>
      <c r="H20" s="159">
        <v>55649.06</v>
      </c>
      <c r="I20" s="52">
        <f>TRUNC(F20*G20,2)</f>
        <v>48742.82</v>
      </c>
      <c r="J20" s="53">
        <f>TRUNC(F20*H20,2)</f>
        <v>55649.06</v>
      </c>
    </row>
    <row r="21" spans="1:10" ht="6" customHeight="1" thickBot="1" x14ac:dyDescent="0.25">
      <c r="A21" s="54"/>
      <c r="B21" s="54"/>
      <c r="C21" s="54"/>
      <c r="D21" s="54"/>
      <c r="E21" s="54"/>
      <c r="F21" s="54"/>
      <c r="G21" s="54"/>
      <c r="H21" s="54"/>
      <c r="I21" s="54"/>
      <c r="J21" s="54"/>
    </row>
    <row r="22" spans="1:10" ht="13.5" thickBot="1" x14ac:dyDescent="0.25">
      <c r="A22" s="38" t="s">
        <v>152</v>
      </c>
      <c r="B22" s="39"/>
      <c r="C22" s="39"/>
      <c r="D22" s="39"/>
      <c r="E22" s="40"/>
      <c r="F22" s="41"/>
      <c r="G22" s="42"/>
      <c r="H22" s="43" t="s">
        <v>17</v>
      </c>
      <c r="I22" s="44">
        <f>+I23</f>
        <v>107166.24</v>
      </c>
      <c r="J22" s="45">
        <f>+J23</f>
        <v>95258.880000000005</v>
      </c>
    </row>
    <row r="23" spans="1:10" ht="13.5" thickBot="1" x14ac:dyDescent="0.25">
      <c r="A23" s="46" t="s">
        <v>19</v>
      </c>
      <c r="B23" s="47" t="s">
        <v>289</v>
      </c>
      <c r="C23" s="48" t="s">
        <v>153</v>
      </c>
      <c r="D23" s="49" t="s">
        <v>290</v>
      </c>
      <c r="E23" s="48" t="s">
        <v>11</v>
      </c>
      <c r="F23" s="50">
        <v>1</v>
      </c>
      <c r="G23" s="51">
        <v>107166.24</v>
      </c>
      <c r="H23" s="159">
        <v>95258.880000000005</v>
      </c>
      <c r="I23" s="52">
        <f>TRUNC(F23*G23,2)</f>
        <v>107166.24</v>
      </c>
      <c r="J23" s="53">
        <f>TRUNC(F23*H23,2)</f>
        <v>95258.880000000005</v>
      </c>
    </row>
    <row r="24" spans="1:10" ht="6" customHeight="1" thickBot="1" x14ac:dyDescent="0.25">
      <c r="A24" s="54"/>
      <c r="B24" s="54"/>
      <c r="C24" s="54"/>
      <c r="D24" s="54"/>
      <c r="E24" s="54"/>
      <c r="F24" s="54"/>
      <c r="G24" s="54"/>
      <c r="H24" s="54"/>
      <c r="I24" s="54"/>
      <c r="J24" s="54"/>
    </row>
    <row r="25" spans="1:10" ht="13.5" thickBot="1" x14ac:dyDescent="0.25">
      <c r="A25" s="55" t="s">
        <v>154</v>
      </c>
      <c r="B25" s="56"/>
      <c r="C25" s="56"/>
      <c r="D25" s="56"/>
      <c r="E25" s="56"/>
      <c r="F25" s="57"/>
      <c r="G25" s="57"/>
      <c r="H25" s="58" t="s">
        <v>17</v>
      </c>
      <c r="I25" s="59">
        <f>SUM(I26:I32)</f>
        <v>2927.4</v>
      </c>
      <c r="J25" s="60">
        <f>SUM(J26:J32)</f>
        <v>3038.2700000000004</v>
      </c>
    </row>
    <row r="26" spans="1:10" x14ac:dyDescent="0.2">
      <c r="A26" s="87" t="s">
        <v>20</v>
      </c>
      <c r="B26" s="88" t="s">
        <v>329</v>
      </c>
      <c r="C26" s="89" t="s">
        <v>155</v>
      </c>
      <c r="D26" s="90" t="s">
        <v>328</v>
      </c>
      <c r="E26" s="89" t="s">
        <v>317</v>
      </c>
      <c r="F26" s="91">
        <v>2.88</v>
      </c>
      <c r="G26" s="92">
        <v>515.37</v>
      </c>
      <c r="H26" s="160">
        <v>548.24</v>
      </c>
      <c r="I26" s="93">
        <f t="shared" ref="I26:I32" si="0">TRUNC(F26*G26,2)</f>
        <v>1484.26</v>
      </c>
      <c r="J26" s="94">
        <f t="shared" ref="J26:J32" si="1">TRUNC(F26*H26,2)</f>
        <v>1578.93</v>
      </c>
    </row>
    <row r="27" spans="1:10" ht="22.5" x14ac:dyDescent="0.2">
      <c r="A27" s="69" t="s">
        <v>21</v>
      </c>
      <c r="B27" s="70" t="s">
        <v>327</v>
      </c>
      <c r="C27" s="35" t="s">
        <v>156</v>
      </c>
      <c r="D27" s="71" t="s">
        <v>326</v>
      </c>
      <c r="E27" s="35" t="s">
        <v>317</v>
      </c>
      <c r="F27" s="72">
        <v>76.8</v>
      </c>
      <c r="G27" s="73">
        <v>1.75</v>
      </c>
      <c r="H27" s="161">
        <v>1.75</v>
      </c>
      <c r="I27" s="74">
        <f t="shared" si="0"/>
        <v>134.4</v>
      </c>
      <c r="J27" s="75">
        <f t="shared" si="1"/>
        <v>134.4</v>
      </c>
    </row>
    <row r="28" spans="1:10" ht="22.5" x14ac:dyDescent="0.2">
      <c r="A28" s="69" t="s">
        <v>22</v>
      </c>
      <c r="B28" s="70" t="s">
        <v>315</v>
      </c>
      <c r="C28" s="35" t="s">
        <v>157</v>
      </c>
      <c r="D28" s="71" t="s">
        <v>314</v>
      </c>
      <c r="E28" s="35" t="s">
        <v>306</v>
      </c>
      <c r="F28" s="72">
        <v>4</v>
      </c>
      <c r="G28" s="73">
        <v>72.92</v>
      </c>
      <c r="H28" s="161">
        <v>84.13</v>
      </c>
      <c r="I28" s="74">
        <f t="shared" si="0"/>
        <v>291.68</v>
      </c>
      <c r="J28" s="75">
        <f t="shared" si="1"/>
        <v>336.52</v>
      </c>
    </row>
    <row r="29" spans="1:10" x14ac:dyDescent="0.2">
      <c r="A29" s="69" t="s">
        <v>23</v>
      </c>
      <c r="B29" s="70" t="s">
        <v>542</v>
      </c>
      <c r="C29" s="35" t="s">
        <v>542</v>
      </c>
      <c r="D29" s="71" t="s">
        <v>541</v>
      </c>
      <c r="E29" s="35" t="s">
        <v>177</v>
      </c>
      <c r="F29" s="72">
        <v>27</v>
      </c>
      <c r="G29" s="73">
        <v>23.86</v>
      </c>
      <c r="H29" s="161">
        <v>20.67</v>
      </c>
      <c r="I29" s="74">
        <f t="shared" si="0"/>
        <v>644.22</v>
      </c>
      <c r="J29" s="75">
        <f t="shared" si="1"/>
        <v>558.09</v>
      </c>
    </row>
    <row r="30" spans="1:10" ht="22.5" x14ac:dyDescent="0.2">
      <c r="A30" s="69" t="s">
        <v>24</v>
      </c>
      <c r="B30" s="70" t="s">
        <v>325</v>
      </c>
      <c r="C30" s="35" t="s">
        <v>158</v>
      </c>
      <c r="D30" s="71" t="s">
        <v>324</v>
      </c>
      <c r="E30" s="35" t="s">
        <v>317</v>
      </c>
      <c r="F30" s="72">
        <v>18.850000000000001</v>
      </c>
      <c r="G30" s="73">
        <v>8.4600000000000009</v>
      </c>
      <c r="H30" s="161">
        <v>9.76</v>
      </c>
      <c r="I30" s="74">
        <f t="shared" ref="I30" si="2">TRUNC(F30*G30,2)</f>
        <v>159.47</v>
      </c>
      <c r="J30" s="75">
        <f t="shared" ref="J30" si="3">TRUNC(F30*H30,2)</f>
        <v>183.97</v>
      </c>
    </row>
    <row r="31" spans="1:10" ht="22.5" x14ac:dyDescent="0.2">
      <c r="A31" s="69" t="s">
        <v>25</v>
      </c>
      <c r="B31" s="70" t="s">
        <v>323</v>
      </c>
      <c r="C31" s="35" t="s">
        <v>159</v>
      </c>
      <c r="D31" s="71" t="s">
        <v>322</v>
      </c>
      <c r="E31" s="35" t="s">
        <v>317</v>
      </c>
      <c r="F31" s="72">
        <v>18.850000000000001</v>
      </c>
      <c r="G31" s="73">
        <v>7.09</v>
      </c>
      <c r="H31" s="161">
        <v>8.19</v>
      </c>
      <c r="I31" s="74">
        <f t="shared" si="0"/>
        <v>133.63999999999999</v>
      </c>
      <c r="J31" s="75">
        <f t="shared" si="1"/>
        <v>154.38</v>
      </c>
    </row>
    <row r="32" spans="1:10" ht="34.5" thickBot="1" x14ac:dyDescent="0.25">
      <c r="A32" s="76" t="s">
        <v>311</v>
      </c>
      <c r="B32" s="77" t="s">
        <v>321</v>
      </c>
      <c r="C32" s="78" t="s">
        <v>160</v>
      </c>
      <c r="D32" s="79" t="s">
        <v>320</v>
      </c>
      <c r="E32" s="78" t="s">
        <v>317</v>
      </c>
      <c r="F32" s="80">
        <v>18.850000000000001</v>
      </c>
      <c r="G32" s="81">
        <v>4.2300000000000004</v>
      </c>
      <c r="H32" s="162">
        <v>4.88</v>
      </c>
      <c r="I32" s="82">
        <f t="shared" si="0"/>
        <v>79.73</v>
      </c>
      <c r="J32" s="83">
        <f t="shared" si="1"/>
        <v>91.98</v>
      </c>
    </row>
    <row r="33" spans="1:10" ht="6" customHeight="1" thickBot="1" x14ac:dyDescent="0.25">
      <c r="A33" s="54"/>
      <c r="B33" s="54"/>
      <c r="C33" s="54"/>
      <c r="D33" s="54"/>
      <c r="E33" s="54"/>
      <c r="F33" s="54"/>
      <c r="G33" s="54"/>
      <c r="H33" s="54"/>
      <c r="I33" s="54"/>
      <c r="J33" s="54"/>
    </row>
    <row r="34" spans="1:10" ht="13.5" thickBot="1" x14ac:dyDescent="0.25">
      <c r="A34" s="38" t="s">
        <v>161</v>
      </c>
      <c r="B34" s="39"/>
      <c r="C34" s="39"/>
      <c r="D34" s="39"/>
      <c r="E34" s="39"/>
      <c r="F34" s="84"/>
      <c r="G34" s="84"/>
      <c r="H34" s="85" t="s">
        <v>17</v>
      </c>
      <c r="I34" s="44">
        <f>SUM(I35:I50)</f>
        <v>34465.5</v>
      </c>
      <c r="J34" s="86">
        <f>SUM(J35:J50)</f>
        <v>38732.520000000004</v>
      </c>
    </row>
    <row r="35" spans="1:10" x14ac:dyDescent="0.2">
      <c r="A35" s="87" t="s">
        <v>26</v>
      </c>
      <c r="B35" s="88" t="s">
        <v>339</v>
      </c>
      <c r="C35" s="89" t="s">
        <v>162</v>
      </c>
      <c r="D35" s="90" t="s">
        <v>338</v>
      </c>
      <c r="E35" s="89" t="s">
        <v>316</v>
      </c>
      <c r="F35" s="91">
        <v>5.0999999999999996</v>
      </c>
      <c r="G35" s="92">
        <v>92.32</v>
      </c>
      <c r="H35" s="160">
        <v>106.52</v>
      </c>
      <c r="I35" s="93">
        <f t="shared" ref="I35:I50" si="4">TRUNC(F35*G35,2)</f>
        <v>470.83</v>
      </c>
      <c r="J35" s="94">
        <f t="shared" ref="J35:J50" si="5">TRUNC(F35*H35,2)</f>
        <v>543.25</v>
      </c>
    </row>
    <row r="36" spans="1:10" ht="22.5" x14ac:dyDescent="0.2">
      <c r="A36" s="69" t="s">
        <v>27</v>
      </c>
      <c r="B36" s="70" t="s">
        <v>357</v>
      </c>
      <c r="C36" s="35" t="s">
        <v>163</v>
      </c>
      <c r="D36" s="71" t="s">
        <v>356</v>
      </c>
      <c r="E36" s="35" t="s">
        <v>317</v>
      </c>
      <c r="F36" s="72">
        <v>119.9</v>
      </c>
      <c r="G36" s="73">
        <v>67.28</v>
      </c>
      <c r="H36" s="161">
        <v>77.650000000000006</v>
      </c>
      <c r="I36" s="74">
        <f t="shared" si="4"/>
        <v>8066.87</v>
      </c>
      <c r="J36" s="75">
        <f t="shared" si="5"/>
        <v>9310.23</v>
      </c>
    </row>
    <row r="37" spans="1:10" ht="22.5" x14ac:dyDescent="0.2">
      <c r="A37" s="69" t="s">
        <v>28</v>
      </c>
      <c r="B37" s="70" t="s">
        <v>335</v>
      </c>
      <c r="C37" s="35" t="s">
        <v>164</v>
      </c>
      <c r="D37" s="71" t="s">
        <v>334</v>
      </c>
      <c r="E37" s="35" t="s">
        <v>317</v>
      </c>
      <c r="F37" s="72">
        <v>24.12</v>
      </c>
      <c r="G37" s="73">
        <v>12</v>
      </c>
      <c r="H37" s="161">
        <v>13.84</v>
      </c>
      <c r="I37" s="74">
        <f t="shared" si="4"/>
        <v>289.44</v>
      </c>
      <c r="J37" s="75">
        <f t="shared" si="5"/>
        <v>333.82</v>
      </c>
    </row>
    <row r="38" spans="1:10" ht="22.5" x14ac:dyDescent="0.2">
      <c r="A38" s="69" t="s">
        <v>29</v>
      </c>
      <c r="B38" s="70" t="s">
        <v>337</v>
      </c>
      <c r="C38" s="35" t="s">
        <v>165</v>
      </c>
      <c r="D38" s="71" t="s">
        <v>336</v>
      </c>
      <c r="E38" s="35" t="s">
        <v>317</v>
      </c>
      <c r="F38" s="72">
        <v>87.63</v>
      </c>
      <c r="G38" s="73">
        <v>17.600000000000001</v>
      </c>
      <c r="H38" s="161">
        <v>20.3</v>
      </c>
      <c r="I38" s="74">
        <f t="shared" si="4"/>
        <v>1542.28</v>
      </c>
      <c r="J38" s="75">
        <f t="shared" si="5"/>
        <v>1778.88</v>
      </c>
    </row>
    <row r="39" spans="1:10" x14ac:dyDescent="0.2">
      <c r="A39" s="69" t="s">
        <v>30</v>
      </c>
      <c r="B39" s="70" t="s">
        <v>349</v>
      </c>
      <c r="C39" s="35" t="s">
        <v>166</v>
      </c>
      <c r="D39" s="71" t="s">
        <v>348</v>
      </c>
      <c r="E39" s="35" t="s">
        <v>11</v>
      </c>
      <c r="F39" s="72">
        <v>16</v>
      </c>
      <c r="G39" s="73">
        <v>25.5</v>
      </c>
      <c r="H39" s="161">
        <v>29.42</v>
      </c>
      <c r="I39" s="74">
        <f t="shared" si="4"/>
        <v>408</v>
      </c>
      <c r="J39" s="75">
        <f t="shared" si="5"/>
        <v>470.72</v>
      </c>
    </row>
    <row r="40" spans="1:10" x14ac:dyDescent="0.2">
      <c r="A40" s="69" t="s">
        <v>31</v>
      </c>
      <c r="B40" s="70" t="s">
        <v>353</v>
      </c>
      <c r="C40" s="35" t="s">
        <v>167</v>
      </c>
      <c r="D40" s="71" t="s">
        <v>352</v>
      </c>
      <c r="E40" s="35" t="s">
        <v>11</v>
      </c>
      <c r="F40" s="72">
        <v>10</v>
      </c>
      <c r="G40" s="73">
        <v>21.47</v>
      </c>
      <c r="H40" s="161">
        <v>24.77</v>
      </c>
      <c r="I40" s="74">
        <f t="shared" si="4"/>
        <v>214.7</v>
      </c>
      <c r="J40" s="75">
        <f t="shared" si="5"/>
        <v>247.7</v>
      </c>
    </row>
    <row r="41" spans="1:10" x14ac:dyDescent="0.2">
      <c r="A41" s="69" t="s">
        <v>32</v>
      </c>
      <c r="B41" s="70" t="s">
        <v>355</v>
      </c>
      <c r="C41" s="35" t="s">
        <v>168</v>
      </c>
      <c r="D41" s="71" t="s">
        <v>354</v>
      </c>
      <c r="E41" s="35" t="s">
        <v>306</v>
      </c>
      <c r="F41" s="72">
        <v>2</v>
      </c>
      <c r="G41" s="73">
        <v>42.95</v>
      </c>
      <c r="H41" s="161">
        <v>49.55</v>
      </c>
      <c r="I41" s="74">
        <f t="shared" si="4"/>
        <v>85.9</v>
      </c>
      <c r="J41" s="75">
        <f t="shared" si="5"/>
        <v>99.1</v>
      </c>
    </row>
    <row r="42" spans="1:10" ht="22.5" x14ac:dyDescent="0.2">
      <c r="A42" s="69" t="s">
        <v>33</v>
      </c>
      <c r="B42" s="70" t="s">
        <v>341</v>
      </c>
      <c r="C42" s="35" t="s">
        <v>169</v>
      </c>
      <c r="D42" s="71" t="s">
        <v>340</v>
      </c>
      <c r="E42" s="35" t="s">
        <v>317</v>
      </c>
      <c r="F42" s="72">
        <v>592.44999999999993</v>
      </c>
      <c r="G42" s="73">
        <v>15.67</v>
      </c>
      <c r="H42" s="161">
        <v>18.079999999999998</v>
      </c>
      <c r="I42" s="74">
        <f t="shared" si="4"/>
        <v>9283.69</v>
      </c>
      <c r="J42" s="75">
        <f t="shared" si="5"/>
        <v>10711.49</v>
      </c>
    </row>
    <row r="43" spans="1:10" ht="22.5" x14ac:dyDescent="0.2">
      <c r="A43" s="69" t="s">
        <v>34</v>
      </c>
      <c r="B43" s="70" t="s">
        <v>343</v>
      </c>
      <c r="C43" s="35" t="s">
        <v>170</v>
      </c>
      <c r="D43" s="71" t="s">
        <v>342</v>
      </c>
      <c r="E43" s="35" t="s">
        <v>317</v>
      </c>
      <c r="F43" s="72">
        <v>140.04</v>
      </c>
      <c r="G43" s="73">
        <v>8.11</v>
      </c>
      <c r="H43" s="161">
        <v>9.35</v>
      </c>
      <c r="I43" s="74">
        <f t="shared" si="4"/>
        <v>1135.72</v>
      </c>
      <c r="J43" s="75">
        <f t="shared" si="5"/>
        <v>1309.3699999999999</v>
      </c>
    </row>
    <row r="44" spans="1:10" x14ac:dyDescent="0.2">
      <c r="A44" s="69" t="s">
        <v>35</v>
      </c>
      <c r="B44" s="70">
        <v>104790</v>
      </c>
      <c r="C44" s="35">
        <v>104790</v>
      </c>
      <c r="D44" s="71" t="s">
        <v>537</v>
      </c>
      <c r="E44" s="35" t="s">
        <v>316</v>
      </c>
      <c r="F44" s="72">
        <v>18.88</v>
      </c>
      <c r="G44" s="73" t="s">
        <v>533</v>
      </c>
      <c r="H44" s="161" t="s">
        <v>538</v>
      </c>
      <c r="I44" s="74">
        <f t="shared" si="4"/>
        <v>2527.65</v>
      </c>
      <c r="J44" s="75">
        <f t="shared" si="5"/>
        <v>2717.77</v>
      </c>
    </row>
    <row r="45" spans="1:10" ht="22.5" x14ac:dyDescent="0.2">
      <c r="A45" s="69" t="s">
        <v>36</v>
      </c>
      <c r="B45" s="70" t="s">
        <v>351</v>
      </c>
      <c r="C45" s="35" t="s">
        <v>171</v>
      </c>
      <c r="D45" s="71" t="s">
        <v>350</v>
      </c>
      <c r="E45" s="35" t="s">
        <v>306</v>
      </c>
      <c r="F45" s="72">
        <v>98</v>
      </c>
      <c r="G45" s="73">
        <v>19.82</v>
      </c>
      <c r="H45" s="161">
        <v>22.87</v>
      </c>
      <c r="I45" s="74">
        <f t="shared" si="4"/>
        <v>1942.36</v>
      </c>
      <c r="J45" s="75">
        <f t="shared" si="5"/>
        <v>2241.2600000000002</v>
      </c>
    </row>
    <row r="46" spans="1:10" x14ac:dyDescent="0.2">
      <c r="A46" s="69" t="s">
        <v>37</v>
      </c>
      <c r="B46" s="70" t="s">
        <v>347</v>
      </c>
      <c r="C46" s="35" t="s">
        <v>172</v>
      </c>
      <c r="D46" s="71" t="s">
        <v>346</v>
      </c>
      <c r="E46" s="35" t="s">
        <v>317</v>
      </c>
      <c r="F46" s="72">
        <v>7.3800000000000008</v>
      </c>
      <c r="G46" s="73">
        <v>39.21</v>
      </c>
      <c r="H46" s="161">
        <v>45.23</v>
      </c>
      <c r="I46" s="74">
        <f t="shared" si="4"/>
        <v>289.36</v>
      </c>
      <c r="J46" s="75">
        <f t="shared" si="5"/>
        <v>333.79</v>
      </c>
    </row>
    <row r="47" spans="1:10" x14ac:dyDescent="0.2">
      <c r="A47" s="69" t="s">
        <v>38</v>
      </c>
      <c r="B47" s="70" t="s">
        <v>382</v>
      </c>
      <c r="C47" s="35" t="s">
        <v>173</v>
      </c>
      <c r="D47" s="71" t="s">
        <v>381</v>
      </c>
      <c r="E47" s="35" t="s">
        <v>317</v>
      </c>
      <c r="F47" s="72">
        <v>119.53</v>
      </c>
      <c r="G47" s="73">
        <v>3.6</v>
      </c>
      <c r="H47" s="161">
        <v>4.16</v>
      </c>
      <c r="I47" s="74">
        <f t="shared" si="4"/>
        <v>430.3</v>
      </c>
      <c r="J47" s="75">
        <f t="shared" si="5"/>
        <v>497.24</v>
      </c>
    </row>
    <row r="48" spans="1:10" x14ac:dyDescent="0.2">
      <c r="A48" s="69" t="s">
        <v>39</v>
      </c>
      <c r="B48" s="70" t="s">
        <v>345</v>
      </c>
      <c r="C48" s="35" t="s">
        <v>174</v>
      </c>
      <c r="D48" s="71" t="s">
        <v>344</v>
      </c>
      <c r="E48" s="35" t="s">
        <v>306</v>
      </c>
      <c r="F48" s="72">
        <v>18.5</v>
      </c>
      <c r="G48" s="73">
        <v>3.6</v>
      </c>
      <c r="H48" s="161">
        <v>4.1500000000000004</v>
      </c>
      <c r="I48" s="74">
        <f t="shared" si="4"/>
        <v>66.599999999999994</v>
      </c>
      <c r="J48" s="75">
        <f t="shared" si="5"/>
        <v>76.77</v>
      </c>
    </row>
    <row r="49" spans="1:10" x14ac:dyDescent="0.2">
      <c r="A49" s="69" t="s">
        <v>40</v>
      </c>
      <c r="B49" s="70" t="s">
        <v>359</v>
      </c>
      <c r="C49" s="35" t="s">
        <v>175</v>
      </c>
      <c r="D49" s="71" t="s">
        <v>358</v>
      </c>
      <c r="E49" s="35" t="s">
        <v>316</v>
      </c>
      <c r="F49" s="72">
        <v>82.76</v>
      </c>
      <c r="G49" s="73">
        <v>25.23</v>
      </c>
      <c r="H49" s="161">
        <v>29.11</v>
      </c>
      <c r="I49" s="74">
        <f t="shared" si="4"/>
        <v>2088.0300000000002</v>
      </c>
      <c r="J49" s="75">
        <f t="shared" si="5"/>
        <v>2409.14</v>
      </c>
    </row>
    <row r="50" spans="1:10" ht="34.5" thickBot="1" x14ac:dyDescent="0.25">
      <c r="A50" s="76" t="s">
        <v>41</v>
      </c>
      <c r="B50" s="77" t="s">
        <v>333</v>
      </c>
      <c r="C50" s="78" t="s">
        <v>176</v>
      </c>
      <c r="D50" s="79" t="s">
        <v>332</v>
      </c>
      <c r="E50" s="78" t="s">
        <v>11</v>
      </c>
      <c r="F50" s="80">
        <v>17</v>
      </c>
      <c r="G50" s="81">
        <v>330.81</v>
      </c>
      <c r="H50" s="162">
        <v>332.47</v>
      </c>
      <c r="I50" s="82">
        <f t="shared" si="4"/>
        <v>5623.77</v>
      </c>
      <c r="J50" s="83">
        <f t="shared" si="5"/>
        <v>5651.99</v>
      </c>
    </row>
    <row r="51" spans="1:10" ht="6" customHeight="1" thickBot="1" x14ac:dyDescent="0.25">
      <c r="A51" s="54"/>
      <c r="B51" s="54"/>
      <c r="C51" s="54"/>
      <c r="D51" s="54"/>
      <c r="E51" s="54"/>
      <c r="F51" s="54"/>
      <c r="G51" s="54"/>
      <c r="H51" s="54"/>
      <c r="I51" s="54"/>
      <c r="J51" s="54"/>
    </row>
    <row r="52" spans="1:10" ht="12.75" customHeight="1" thickBot="1" x14ac:dyDescent="0.25">
      <c r="A52" s="38" t="s">
        <v>178</v>
      </c>
      <c r="B52" s="39"/>
      <c r="C52" s="39"/>
      <c r="D52" s="39"/>
      <c r="E52" s="40"/>
      <c r="F52" s="41"/>
      <c r="G52" s="41"/>
      <c r="H52" s="43" t="s">
        <v>17</v>
      </c>
      <c r="I52" s="44">
        <f>SUM(I53:I56)</f>
        <v>9299.18</v>
      </c>
      <c r="J52" s="86">
        <f>SUM(J53:J56)</f>
        <v>10187.630000000001</v>
      </c>
    </row>
    <row r="53" spans="1:10" ht="22.5" x14ac:dyDescent="0.2">
      <c r="A53" s="87" t="s">
        <v>42</v>
      </c>
      <c r="B53" s="88" t="s">
        <v>319</v>
      </c>
      <c r="C53" s="89" t="s">
        <v>179</v>
      </c>
      <c r="D53" s="90" t="s">
        <v>318</v>
      </c>
      <c r="E53" s="89" t="s">
        <v>317</v>
      </c>
      <c r="F53" s="91">
        <v>228.98</v>
      </c>
      <c r="G53" s="92">
        <v>18.02</v>
      </c>
      <c r="H53" s="160">
        <v>20.79</v>
      </c>
      <c r="I53" s="93">
        <f>TRUNC(F53*G53,2)</f>
        <v>4126.21</v>
      </c>
      <c r="J53" s="94">
        <f>TRUNC(F53*H53,2)</f>
        <v>4760.49</v>
      </c>
    </row>
    <row r="54" spans="1:10" ht="22.5" x14ac:dyDescent="0.2">
      <c r="A54" s="69" t="s">
        <v>43</v>
      </c>
      <c r="B54" s="70" t="s">
        <v>331</v>
      </c>
      <c r="C54" s="35" t="s">
        <v>180</v>
      </c>
      <c r="D54" s="71" t="s">
        <v>330</v>
      </c>
      <c r="E54" s="35" t="s">
        <v>316</v>
      </c>
      <c r="F54" s="72">
        <v>2.41</v>
      </c>
      <c r="G54" s="66">
        <v>61.28</v>
      </c>
      <c r="H54" s="163">
        <v>70.7</v>
      </c>
      <c r="I54" s="74">
        <f>TRUNC(F54*G54,2)</f>
        <v>147.68</v>
      </c>
      <c r="J54" s="75">
        <f>TRUNC(F54*H54,2)</f>
        <v>170.38</v>
      </c>
    </row>
    <row r="55" spans="1:10" x14ac:dyDescent="0.2">
      <c r="A55" s="69" t="s">
        <v>44</v>
      </c>
      <c r="B55" s="70" t="s">
        <v>359</v>
      </c>
      <c r="C55" s="35" t="s">
        <v>175</v>
      </c>
      <c r="D55" s="71" t="s">
        <v>358</v>
      </c>
      <c r="E55" s="35" t="s">
        <v>316</v>
      </c>
      <c r="F55" s="72">
        <v>54.95</v>
      </c>
      <c r="G55" s="66">
        <v>25.23</v>
      </c>
      <c r="H55" s="163">
        <v>29.11</v>
      </c>
      <c r="I55" s="74">
        <f>TRUNC(F55*G55,2)</f>
        <v>1386.38</v>
      </c>
      <c r="J55" s="75">
        <f>TRUNC(F55*H55,2)</f>
        <v>1599.59</v>
      </c>
    </row>
    <row r="56" spans="1:10" ht="34.5" thickBot="1" x14ac:dyDescent="0.25">
      <c r="A56" s="76" t="s">
        <v>45</v>
      </c>
      <c r="B56" s="77" t="s">
        <v>333</v>
      </c>
      <c r="C56" s="78" t="s">
        <v>176</v>
      </c>
      <c r="D56" s="79" t="s">
        <v>332</v>
      </c>
      <c r="E56" s="78" t="s">
        <v>11</v>
      </c>
      <c r="F56" s="80">
        <v>11</v>
      </c>
      <c r="G56" s="95">
        <v>330.81</v>
      </c>
      <c r="H56" s="164">
        <v>332.47</v>
      </c>
      <c r="I56" s="82">
        <f>TRUNC(F56*G56,2)</f>
        <v>3638.91</v>
      </c>
      <c r="J56" s="83">
        <f>TRUNC(F56*H56,2)</f>
        <v>3657.17</v>
      </c>
    </row>
    <row r="57" spans="1:10" ht="6" customHeight="1" thickBot="1" x14ac:dyDescent="0.25">
      <c r="A57" s="54"/>
      <c r="B57" s="54"/>
      <c r="C57" s="54"/>
      <c r="D57" s="54"/>
      <c r="E57" s="54"/>
      <c r="F57" s="54"/>
      <c r="G57" s="54"/>
      <c r="H57" s="54"/>
      <c r="I57" s="54"/>
      <c r="J57" s="54"/>
    </row>
    <row r="58" spans="1:10" ht="13.5" thickBot="1" x14ac:dyDescent="0.25">
      <c r="A58" s="38" t="s">
        <v>181</v>
      </c>
      <c r="B58" s="39"/>
      <c r="C58" s="39"/>
      <c r="D58" s="39"/>
      <c r="E58" s="40"/>
      <c r="F58" s="41"/>
      <c r="G58" s="41"/>
      <c r="H58" s="43" t="s">
        <v>17</v>
      </c>
      <c r="I58" s="44">
        <f>SUM(I59:I61)</f>
        <v>56604.14</v>
      </c>
      <c r="J58" s="45">
        <f>SUM(J59:J61)</f>
        <v>60228.630000000005</v>
      </c>
    </row>
    <row r="59" spans="1:10" ht="33.75" x14ac:dyDescent="0.2">
      <c r="A59" s="87" t="s">
        <v>46</v>
      </c>
      <c r="B59" s="88" t="s">
        <v>390</v>
      </c>
      <c r="C59" s="89" t="s">
        <v>182</v>
      </c>
      <c r="D59" s="90" t="s">
        <v>389</v>
      </c>
      <c r="E59" s="89" t="s">
        <v>316</v>
      </c>
      <c r="F59" s="91">
        <v>17.02</v>
      </c>
      <c r="G59" s="92">
        <v>2887.13</v>
      </c>
      <c r="H59" s="160">
        <v>3071.03</v>
      </c>
      <c r="I59" s="93">
        <f>TRUNC(F59*G59,2)</f>
        <v>49138.95</v>
      </c>
      <c r="J59" s="94">
        <f>TRUNC(F59*H59,2)</f>
        <v>52268.93</v>
      </c>
    </row>
    <row r="60" spans="1:10" ht="22.5" x14ac:dyDescent="0.2">
      <c r="A60" s="61" t="s">
        <v>47</v>
      </c>
      <c r="B60" s="62" t="s">
        <v>388</v>
      </c>
      <c r="C60" s="63" t="s">
        <v>183</v>
      </c>
      <c r="D60" s="64" t="s">
        <v>387</v>
      </c>
      <c r="E60" s="63" t="s">
        <v>306</v>
      </c>
      <c r="F60" s="65">
        <v>121.1</v>
      </c>
      <c r="G60" s="66">
        <v>60.33</v>
      </c>
      <c r="H60" s="163">
        <v>64.31</v>
      </c>
      <c r="I60" s="67">
        <f>TRUNC(F60*G60,2)</f>
        <v>7305.96</v>
      </c>
      <c r="J60" s="68">
        <f>TRUNC(F60*H60,2)</f>
        <v>7787.94</v>
      </c>
    </row>
    <row r="61" spans="1:10" ht="13.5" thickBot="1" x14ac:dyDescent="0.25">
      <c r="A61" s="96" t="s">
        <v>48</v>
      </c>
      <c r="B61" s="97" t="s">
        <v>386</v>
      </c>
      <c r="C61" s="98" t="s">
        <v>184</v>
      </c>
      <c r="D61" s="99" t="s">
        <v>385</v>
      </c>
      <c r="E61" s="98" t="s">
        <v>316</v>
      </c>
      <c r="F61" s="100">
        <v>7.0000000000000007E-2</v>
      </c>
      <c r="G61" s="95">
        <v>2274.8200000000002</v>
      </c>
      <c r="H61" s="164">
        <v>2453.73</v>
      </c>
      <c r="I61" s="101">
        <f>TRUNC(F61*G61,2)</f>
        <v>159.22999999999999</v>
      </c>
      <c r="J61" s="102">
        <f>TRUNC(F61*H61,2)</f>
        <v>171.76</v>
      </c>
    </row>
    <row r="62" spans="1:10" ht="6" customHeight="1" thickBot="1" x14ac:dyDescent="0.25">
      <c r="A62" s="54"/>
      <c r="B62" s="54"/>
      <c r="C62" s="54"/>
      <c r="D62" s="54"/>
      <c r="E62" s="54"/>
      <c r="F62" s="54"/>
      <c r="G62" s="54"/>
      <c r="H62" s="54"/>
      <c r="I62" s="54"/>
      <c r="J62" s="54"/>
    </row>
    <row r="63" spans="1:10" ht="13.5" thickBot="1" x14ac:dyDescent="0.25">
      <c r="A63" s="38" t="s">
        <v>185</v>
      </c>
      <c r="B63" s="39"/>
      <c r="C63" s="39"/>
      <c r="D63" s="39"/>
      <c r="E63" s="40"/>
      <c r="F63" s="41"/>
      <c r="G63" s="41"/>
      <c r="H63" s="43" t="s">
        <v>17</v>
      </c>
      <c r="I63" s="103">
        <f>SUM(I64:I67)</f>
        <v>19941.46</v>
      </c>
      <c r="J63" s="45">
        <f>SUM(J64:J67)</f>
        <v>20688.900000000001</v>
      </c>
    </row>
    <row r="64" spans="1:10" ht="22.5" x14ac:dyDescent="0.2">
      <c r="A64" s="87" t="s">
        <v>49</v>
      </c>
      <c r="B64" s="88" t="s">
        <v>395</v>
      </c>
      <c r="C64" s="89" t="s">
        <v>186</v>
      </c>
      <c r="D64" s="90" t="s">
        <v>394</v>
      </c>
      <c r="E64" s="89" t="s">
        <v>317</v>
      </c>
      <c r="F64" s="91">
        <v>67.930000000000007</v>
      </c>
      <c r="G64" s="92">
        <v>64.03</v>
      </c>
      <c r="H64" s="160">
        <v>68.81</v>
      </c>
      <c r="I64" s="93">
        <f>TRUNC(F64*G64,2)</f>
        <v>4349.55</v>
      </c>
      <c r="J64" s="94">
        <f>TRUNC(F64*H64,2)</f>
        <v>4674.26</v>
      </c>
    </row>
    <row r="65" spans="1:10" ht="22.5" x14ac:dyDescent="0.2">
      <c r="A65" s="69" t="s">
        <v>50</v>
      </c>
      <c r="B65" s="70" t="s">
        <v>393</v>
      </c>
      <c r="C65" s="35" t="s">
        <v>187</v>
      </c>
      <c r="D65" s="71" t="s">
        <v>392</v>
      </c>
      <c r="E65" s="35" t="s">
        <v>317</v>
      </c>
      <c r="F65" s="72">
        <v>27</v>
      </c>
      <c r="G65" s="73">
        <v>307.17</v>
      </c>
      <c r="H65" s="161">
        <v>316.92</v>
      </c>
      <c r="I65" s="74">
        <f>TRUNC(F65*G65,2)</f>
        <v>8293.59</v>
      </c>
      <c r="J65" s="75">
        <f>TRUNC(F65*H65,2)</f>
        <v>8556.84</v>
      </c>
    </row>
    <row r="66" spans="1:10" ht="22.5" x14ac:dyDescent="0.2">
      <c r="A66" s="69" t="s">
        <v>51</v>
      </c>
      <c r="B66" s="70" t="s">
        <v>397</v>
      </c>
      <c r="C66" s="35" t="s">
        <v>188</v>
      </c>
      <c r="D66" s="71" t="s">
        <v>396</v>
      </c>
      <c r="E66" s="35" t="s">
        <v>317</v>
      </c>
      <c r="F66" s="72">
        <v>8.51</v>
      </c>
      <c r="G66" s="73">
        <v>497.9</v>
      </c>
      <c r="H66" s="161">
        <v>516.64</v>
      </c>
      <c r="I66" s="74">
        <f>TRUNC(F66*G66,2)</f>
        <v>4237.12</v>
      </c>
      <c r="J66" s="75">
        <f>TRUNC(F66*H66,2)</f>
        <v>4396.6000000000004</v>
      </c>
    </row>
    <row r="67" spans="1:10" ht="34.5" thickBot="1" x14ac:dyDescent="0.25">
      <c r="A67" s="76" t="s">
        <v>52</v>
      </c>
      <c r="B67" s="77" t="s">
        <v>445</v>
      </c>
      <c r="C67" s="78" t="s">
        <v>189</v>
      </c>
      <c r="D67" s="79" t="s">
        <v>444</v>
      </c>
      <c r="E67" s="78" t="s">
        <v>11</v>
      </c>
      <c r="F67" s="80">
        <v>10</v>
      </c>
      <c r="G67" s="81">
        <v>306.12</v>
      </c>
      <c r="H67" s="162">
        <v>306.12</v>
      </c>
      <c r="I67" s="82">
        <f>TRUNC(F67*G67,2)</f>
        <v>3061.2</v>
      </c>
      <c r="J67" s="83">
        <f>TRUNC(F67*H67,2)</f>
        <v>3061.2</v>
      </c>
    </row>
    <row r="68" spans="1:10" ht="6" customHeight="1" thickBot="1" x14ac:dyDescent="0.25">
      <c r="A68" s="54"/>
      <c r="B68" s="54"/>
      <c r="C68" s="54"/>
      <c r="D68" s="54"/>
      <c r="E68" s="54"/>
      <c r="F68" s="54"/>
      <c r="G68" s="54"/>
      <c r="H68" s="54"/>
      <c r="I68" s="54"/>
      <c r="J68" s="54"/>
    </row>
    <row r="69" spans="1:10" s="104" customFormat="1" ht="13.5" thickBot="1" x14ac:dyDescent="0.25">
      <c r="A69" s="38" t="s">
        <v>190</v>
      </c>
      <c r="B69" s="39"/>
      <c r="C69" s="39"/>
      <c r="D69" s="39"/>
      <c r="E69" s="40"/>
      <c r="F69" s="41"/>
      <c r="G69" s="41"/>
      <c r="H69" s="43" t="s">
        <v>17</v>
      </c>
      <c r="I69" s="44">
        <f>SUM(I70:I78)</f>
        <v>262864.58</v>
      </c>
      <c r="J69" s="45">
        <f>SUM(J70:J78)</f>
        <v>273286.78000000003</v>
      </c>
    </row>
    <row r="70" spans="1:10" s="104" customFormat="1" ht="22.5" x14ac:dyDescent="0.2">
      <c r="A70" s="87" t="s">
        <v>53</v>
      </c>
      <c r="B70" s="88" t="s">
        <v>401</v>
      </c>
      <c r="C70" s="89" t="s">
        <v>191</v>
      </c>
      <c r="D70" s="90" t="s">
        <v>400</v>
      </c>
      <c r="E70" s="89" t="s">
        <v>317</v>
      </c>
      <c r="F70" s="91">
        <v>93</v>
      </c>
      <c r="G70" s="92">
        <v>21.23</v>
      </c>
      <c r="H70" s="160">
        <v>22.93</v>
      </c>
      <c r="I70" s="93">
        <f t="shared" ref="I70:I78" si="6">TRUNC(F70*G70,2)</f>
        <v>1974.39</v>
      </c>
      <c r="J70" s="94">
        <f t="shared" ref="J70:J78" si="7">TRUNC(F70*H70,2)</f>
        <v>2132.4899999999998</v>
      </c>
    </row>
    <row r="71" spans="1:10" s="104" customFormat="1" ht="22.5" x14ac:dyDescent="0.2">
      <c r="A71" s="69" t="s">
        <v>54</v>
      </c>
      <c r="B71" s="70" t="s">
        <v>399</v>
      </c>
      <c r="C71" s="35" t="s">
        <v>192</v>
      </c>
      <c r="D71" s="71" t="s">
        <v>398</v>
      </c>
      <c r="E71" s="35" t="s">
        <v>317</v>
      </c>
      <c r="F71" s="72">
        <v>162.86000000000001</v>
      </c>
      <c r="G71" s="73">
        <v>34.94</v>
      </c>
      <c r="H71" s="161">
        <v>38.49</v>
      </c>
      <c r="I71" s="74">
        <f t="shared" si="6"/>
        <v>5690.32</v>
      </c>
      <c r="J71" s="75">
        <f t="shared" si="7"/>
        <v>6268.48</v>
      </c>
    </row>
    <row r="72" spans="1:10" s="104" customFormat="1" ht="22.5" x14ac:dyDescent="0.2">
      <c r="A72" s="69" t="s">
        <v>55</v>
      </c>
      <c r="B72" s="70" t="s">
        <v>403</v>
      </c>
      <c r="C72" s="35" t="s">
        <v>193</v>
      </c>
      <c r="D72" s="71" t="s">
        <v>402</v>
      </c>
      <c r="E72" s="35" t="s">
        <v>317</v>
      </c>
      <c r="F72" s="72">
        <v>325.72000000000003</v>
      </c>
      <c r="G72" s="73">
        <v>26.78</v>
      </c>
      <c r="H72" s="161">
        <v>29.75</v>
      </c>
      <c r="I72" s="74">
        <f t="shared" si="6"/>
        <v>8722.7800000000007</v>
      </c>
      <c r="J72" s="75">
        <f t="shared" si="7"/>
        <v>9690.17</v>
      </c>
    </row>
    <row r="73" spans="1:10" s="104" customFormat="1" ht="33.75" x14ac:dyDescent="0.2">
      <c r="A73" s="69" t="s">
        <v>56</v>
      </c>
      <c r="B73" s="70" t="s">
        <v>413</v>
      </c>
      <c r="C73" s="35" t="s">
        <v>194</v>
      </c>
      <c r="D73" s="71" t="s">
        <v>412</v>
      </c>
      <c r="E73" s="35" t="s">
        <v>317</v>
      </c>
      <c r="F73" s="72">
        <v>205.87000000000006</v>
      </c>
      <c r="G73" s="73">
        <v>142.34</v>
      </c>
      <c r="H73" s="161">
        <v>149.94</v>
      </c>
      <c r="I73" s="74">
        <f t="shared" si="6"/>
        <v>29303.53</v>
      </c>
      <c r="J73" s="75">
        <f t="shared" si="7"/>
        <v>30868.14</v>
      </c>
    </row>
    <row r="74" spans="1:10" s="104" customFormat="1" ht="11.25" x14ac:dyDescent="0.2">
      <c r="A74" s="69" t="s">
        <v>57</v>
      </c>
      <c r="B74" s="70" t="s">
        <v>407</v>
      </c>
      <c r="C74" s="35" t="s">
        <v>195</v>
      </c>
      <c r="D74" s="71" t="s">
        <v>406</v>
      </c>
      <c r="E74" s="35" t="s">
        <v>317</v>
      </c>
      <c r="F74" s="72">
        <v>195.96999999999997</v>
      </c>
      <c r="G74" s="73">
        <v>114.58</v>
      </c>
      <c r="H74" s="161">
        <v>122.2</v>
      </c>
      <c r="I74" s="74">
        <f t="shared" si="6"/>
        <v>22454.240000000002</v>
      </c>
      <c r="J74" s="75">
        <f t="shared" si="7"/>
        <v>23947.53</v>
      </c>
    </row>
    <row r="75" spans="1:10" s="104" customFormat="1" ht="33.75" x14ac:dyDescent="0.2">
      <c r="A75" s="69" t="s">
        <v>58</v>
      </c>
      <c r="B75" s="70" t="s">
        <v>405</v>
      </c>
      <c r="C75" s="35" t="s">
        <v>196</v>
      </c>
      <c r="D75" s="71" t="s">
        <v>404</v>
      </c>
      <c r="E75" s="35" t="s">
        <v>317</v>
      </c>
      <c r="F75" s="72">
        <v>513.42999999999995</v>
      </c>
      <c r="G75" s="73">
        <v>114.18</v>
      </c>
      <c r="H75" s="161">
        <v>120.4</v>
      </c>
      <c r="I75" s="74">
        <f t="shared" si="6"/>
        <v>58623.43</v>
      </c>
      <c r="J75" s="75">
        <f t="shared" si="7"/>
        <v>61816.97</v>
      </c>
    </row>
    <row r="76" spans="1:10" s="104" customFormat="1" ht="22.5" x14ac:dyDescent="0.2">
      <c r="A76" s="69" t="s">
        <v>59</v>
      </c>
      <c r="B76" s="70" t="s">
        <v>415</v>
      </c>
      <c r="C76" s="35" t="s">
        <v>197</v>
      </c>
      <c r="D76" s="71" t="s">
        <v>414</v>
      </c>
      <c r="E76" s="35" t="s">
        <v>306</v>
      </c>
      <c r="F76" s="72">
        <v>4.08</v>
      </c>
      <c r="G76" s="73">
        <v>100.05</v>
      </c>
      <c r="H76" s="161">
        <v>103.5</v>
      </c>
      <c r="I76" s="74">
        <f t="shared" si="6"/>
        <v>408.2</v>
      </c>
      <c r="J76" s="75">
        <f t="shared" si="7"/>
        <v>422.28</v>
      </c>
    </row>
    <row r="77" spans="1:10" s="104" customFormat="1" ht="22.5" x14ac:dyDescent="0.2">
      <c r="A77" s="69" t="s">
        <v>60</v>
      </c>
      <c r="B77" s="70" t="s">
        <v>409</v>
      </c>
      <c r="C77" s="35" t="s">
        <v>198</v>
      </c>
      <c r="D77" s="71" t="s">
        <v>408</v>
      </c>
      <c r="E77" s="35" t="s">
        <v>317</v>
      </c>
      <c r="F77" s="72">
        <v>26.64</v>
      </c>
      <c r="G77" s="73">
        <v>75</v>
      </c>
      <c r="H77" s="161">
        <v>75</v>
      </c>
      <c r="I77" s="74">
        <f t="shared" si="6"/>
        <v>1998</v>
      </c>
      <c r="J77" s="75">
        <f t="shared" si="7"/>
        <v>1998</v>
      </c>
    </row>
    <row r="78" spans="1:10" s="104" customFormat="1" ht="45.75" thickBot="1" x14ac:dyDescent="0.25">
      <c r="A78" s="76" t="s">
        <v>61</v>
      </c>
      <c r="B78" s="77" t="s">
        <v>417</v>
      </c>
      <c r="C78" s="78" t="s">
        <v>416</v>
      </c>
      <c r="D78" s="79" t="s">
        <v>554</v>
      </c>
      <c r="E78" s="78" t="s">
        <v>317</v>
      </c>
      <c r="F78" s="80">
        <v>123.89</v>
      </c>
      <c r="G78" s="81">
        <v>1079.0999999999999</v>
      </c>
      <c r="H78" s="162">
        <v>1098.9000000000001</v>
      </c>
      <c r="I78" s="82">
        <f t="shared" si="6"/>
        <v>133689.69</v>
      </c>
      <c r="J78" s="83">
        <f t="shared" si="7"/>
        <v>136142.72</v>
      </c>
    </row>
    <row r="79" spans="1:10" ht="6" customHeight="1" thickBot="1" x14ac:dyDescent="0.25">
      <c r="A79" s="54"/>
      <c r="B79" s="54"/>
      <c r="C79" s="54"/>
      <c r="D79" s="54"/>
      <c r="E79" s="54"/>
      <c r="F79" s="54"/>
      <c r="G79" s="54"/>
      <c r="H79" s="54"/>
      <c r="I79" s="54"/>
      <c r="J79" s="54"/>
    </row>
    <row r="80" spans="1:10" s="104" customFormat="1" ht="13.5" thickBot="1" x14ac:dyDescent="0.25">
      <c r="A80" s="38" t="s">
        <v>199</v>
      </c>
      <c r="B80" s="39"/>
      <c r="C80" s="39"/>
      <c r="D80" s="39"/>
      <c r="E80" s="40"/>
      <c r="F80" s="41"/>
      <c r="G80" s="42"/>
      <c r="H80" s="43" t="s">
        <v>17</v>
      </c>
      <c r="I80" s="44">
        <f>SUM(I81:I84)</f>
        <v>33138.28</v>
      </c>
      <c r="J80" s="45">
        <f>SUM(J81:J84)</f>
        <v>35026.620000000003</v>
      </c>
    </row>
    <row r="81" spans="1:10" s="104" customFormat="1" ht="22.5" x14ac:dyDescent="0.2">
      <c r="A81" s="87" t="s">
        <v>62</v>
      </c>
      <c r="B81" s="88" t="s">
        <v>411</v>
      </c>
      <c r="C81" s="89" t="s">
        <v>200</v>
      </c>
      <c r="D81" s="90" t="s">
        <v>410</v>
      </c>
      <c r="E81" s="89" t="s">
        <v>317</v>
      </c>
      <c r="F81" s="91">
        <v>175.41</v>
      </c>
      <c r="G81" s="92">
        <v>28.18</v>
      </c>
      <c r="H81" s="160">
        <v>31.35</v>
      </c>
      <c r="I81" s="93">
        <f>TRUNC(F81*G81,2)</f>
        <v>4943.05</v>
      </c>
      <c r="J81" s="94">
        <f>TRUNC(F81*H81,2)</f>
        <v>5499.1</v>
      </c>
    </row>
    <row r="82" spans="1:10" s="104" customFormat="1" ht="22.5" x14ac:dyDescent="0.2">
      <c r="A82" s="69" t="s">
        <v>63</v>
      </c>
      <c r="B82" s="70">
        <v>94993</v>
      </c>
      <c r="C82" s="35">
        <v>94993</v>
      </c>
      <c r="D82" s="71" t="s">
        <v>535</v>
      </c>
      <c r="E82" s="35" t="s">
        <v>317</v>
      </c>
      <c r="F82" s="72">
        <v>123.89</v>
      </c>
      <c r="G82" s="73" t="s">
        <v>550</v>
      </c>
      <c r="H82" s="161" t="s">
        <v>532</v>
      </c>
      <c r="I82" s="74">
        <f>TRUNC(F82*G82,2)</f>
        <v>9420.59</v>
      </c>
      <c r="J82" s="75">
        <f>TRUNC(F82*H82,2)</f>
        <v>9565.5400000000009</v>
      </c>
    </row>
    <row r="83" spans="1:10" s="104" customFormat="1" ht="22.5" x14ac:dyDescent="0.2">
      <c r="A83" s="69" t="s">
        <v>64</v>
      </c>
      <c r="B83" s="70">
        <v>94994</v>
      </c>
      <c r="C83" s="35">
        <v>94994</v>
      </c>
      <c r="D83" s="71" t="s">
        <v>536</v>
      </c>
      <c r="E83" s="35" t="s">
        <v>317</v>
      </c>
      <c r="F83" s="72">
        <v>121.32</v>
      </c>
      <c r="G83" s="73" t="s">
        <v>551</v>
      </c>
      <c r="H83" s="161" t="s">
        <v>534</v>
      </c>
      <c r="I83" s="74">
        <f>TRUNC(F83*G83,2)</f>
        <v>11531.46</v>
      </c>
      <c r="J83" s="75">
        <f>TRUNC(F83*H83,2)</f>
        <v>11952.44</v>
      </c>
    </row>
    <row r="84" spans="1:10" s="104" customFormat="1" ht="34.5" thickBot="1" x14ac:dyDescent="0.25">
      <c r="A84" s="76" t="s">
        <v>65</v>
      </c>
      <c r="B84" s="77" t="s">
        <v>378</v>
      </c>
      <c r="C84" s="78" t="s">
        <v>201</v>
      </c>
      <c r="D84" s="79" t="s">
        <v>377</v>
      </c>
      <c r="E84" s="78" t="s">
        <v>306</v>
      </c>
      <c r="F84" s="80">
        <v>98</v>
      </c>
      <c r="G84" s="81">
        <v>73.91</v>
      </c>
      <c r="H84" s="162">
        <v>81.73</v>
      </c>
      <c r="I84" s="82">
        <f>TRUNC(F84*G84,2)</f>
        <v>7243.18</v>
      </c>
      <c r="J84" s="83">
        <f>TRUNC(F84*H84,2)</f>
        <v>8009.54</v>
      </c>
    </row>
    <row r="85" spans="1:10" ht="6" customHeight="1" thickBot="1" x14ac:dyDescent="0.25">
      <c r="A85" s="54"/>
      <c r="B85" s="54"/>
      <c r="C85" s="54"/>
      <c r="D85" s="54"/>
      <c r="E85" s="54"/>
      <c r="F85" s="54"/>
      <c r="G85" s="54"/>
      <c r="H85" s="54"/>
      <c r="I85" s="54"/>
      <c r="J85" s="54"/>
    </row>
    <row r="86" spans="1:10" s="104" customFormat="1" ht="13.5" thickBot="1" x14ac:dyDescent="0.25">
      <c r="A86" s="38" t="s">
        <v>202</v>
      </c>
      <c r="B86" s="39"/>
      <c r="C86" s="39"/>
      <c r="D86" s="39"/>
      <c r="E86" s="40"/>
      <c r="F86" s="41"/>
      <c r="G86" s="42"/>
      <c r="H86" s="43" t="s">
        <v>17</v>
      </c>
      <c r="I86" s="103">
        <f>SUM(I87:I92)</f>
        <v>141275.06</v>
      </c>
      <c r="J86" s="45">
        <f>SUM(J87:J92)</f>
        <v>144923.94999999998</v>
      </c>
    </row>
    <row r="87" spans="1:10" s="104" customFormat="1" ht="22.5" x14ac:dyDescent="0.2">
      <c r="A87" s="87" t="s">
        <v>66</v>
      </c>
      <c r="B87" s="88" t="s">
        <v>475</v>
      </c>
      <c r="C87" s="89" t="s">
        <v>203</v>
      </c>
      <c r="D87" s="90" t="s">
        <v>474</v>
      </c>
      <c r="E87" s="89" t="s">
        <v>317</v>
      </c>
      <c r="F87" s="91">
        <v>21.42</v>
      </c>
      <c r="G87" s="92">
        <v>81.31</v>
      </c>
      <c r="H87" s="160">
        <v>83.29</v>
      </c>
      <c r="I87" s="93">
        <f t="shared" ref="I87:I92" si="8">TRUNC(F87*G87,2)</f>
        <v>1741.66</v>
      </c>
      <c r="J87" s="94">
        <f t="shared" ref="J87:J92" si="9">TRUNC(F87*H87,2)</f>
        <v>1784.07</v>
      </c>
    </row>
    <row r="88" spans="1:10" s="104" customFormat="1" ht="45" x14ac:dyDescent="0.2">
      <c r="A88" s="69" t="s">
        <v>67</v>
      </c>
      <c r="B88" s="70" t="s">
        <v>479</v>
      </c>
      <c r="C88" s="35" t="s">
        <v>204</v>
      </c>
      <c r="D88" s="71" t="s">
        <v>478</v>
      </c>
      <c r="E88" s="35" t="s">
        <v>317</v>
      </c>
      <c r="F88" s="72">
        <v>571.03</v>
      </c>
      <c r="G88" s="73">
        <v>162.81</v>
      </c>
      <c r="H88" s="161">
        <v>166.09</v>
      </c>
      <c r="I88" s="74">
        <f t="shared" si="8"/>
        <v>92969.39</v>
      </c>
      <c r="J88" s="75">
        <f t="shared" si="9"/>
        <v>94842.37</v>
      </c>
    </row>
    <row r="89" spans="1:10" s="104" customFormat="1" ht="22.5" x14ac:dyDescent="0.2">
      <c r="A89" s="69" t="s">
        <v>68</v>
      </c>
      <c r="B89" s="70" t="s">
        <v>477</v>
      </c>
      <c r="C89" s="35" t="s">
        <v>205</v>
      </c>
      <c r="D89" s="71" t="s">
        <v>476</v>
      </c>
      <c r="E89" s="35" t="s">
        <v>306</v>
      </c>
      <c r="F89" s="72">
        <v>22</v>
      </c>
      <c r="G89" s="73">
        <v>110.46</v>
      </c>
      <c r="H89" s="161">
        <v>112.44</v>
      </c>
      <c r="I89" s="74">
        <f t="shared" si="8"/>
        <v>2430.12</v>
      </c>
      <c r="J89" s="75">
        <f t="shared" si="9"/>
        <v>2473.6799999999998</v>
      </c>
    </row>
    <row r="90" spans="1:10" s="104" customFormat="1" ht="11.25" x14ac:dyDescent="0.2">
      <c r="A90" s="69" t="s">
        <v>69</v>
      </c>
      <c r="B90" s="70" t="s">
        <v>481</v>
      </c>
      <c r="C90" s="35" t="s">
        <v>206</v>
      </c>
      <c r="D90" s="71" t="s">
        <v>480</v>
      </c>
      <c r="E90" s="35" t="s">
        <v>306</v>
      </c>
      <c r="F90" s="72">
        <v>67</v>
      </c>
      <c r="G90" s="73">
        <v>116.91</v>
      </c>
      <c r="H90" s="161">
        <v>127.2</v>
      </c>
      <c r="I90" s="74">
        <f t="shared" si="8"/>
        <v>7832.97</v>
      </c>
      <c r="J90" s="75">
        <f t="shared" si="9"/>
        <v>8522.4</v>
      </c>
    </row>
    <row r="91" spans="1:10" s="104" customFormat="1" ht="22.5" x14ac:dyDescent="0.2">
      <c r="A91" s="69" t="s">
        <v>70</v>
      </c>
      <c r="B91" s="70">
        <v>92580</v>
      </c>
      <c r="C91" s="35">
        <v>92580</v>
      </c>
      <c r="D91" s="71" t="s">
        <v>531</v>
      </c>
      <c r="E91" s="35" t="s">
        <v>317</v>
      </c>
      <c r="F91" s="72">
        <v>571.03</v>
      </c>
      <c r="G91" s="73" t="s">
        <v>530</v>
      </c>
      <c r="H91" s="161" t="s">
        <v>529</v>
      </c>
      <c r="I91" s="74">
        <f t="shared" si="8"/>
        <v>30869.88</v>
      </c>
      <c r="J91" s="75">
        <f t="shared" si="9"/>
        <v>31623.64</v>
      </c>
    </row>
    <row r="92" spans="1:10" s="104" customFormat="1" ht="34.5" thickBot="1" x14ac:dyDescent="0.25">
      <c r="A92" s="76" t="s">
        <v>71</v>
      </c>
      <c r="B92" s="77" t="s">
        <v>391</v>
      </c>
      <c r="C92" s="78" t="s">
        <v>207</v>
      </c>
      <c r="D92" s="79" t="s">
        <v>553</v>
      </c>
      <c r="E92" s="78" t="s">
        <v>317</v>
      </c>
      <c r="F92" s="80">
        <v>21.42</v>
      </c>
      <c r="G92" s="81">
        <v>253.55</v>
      </c>
      <c r="H92" s="162">
        <v>265.07</v>
      </c>
      <c r="I92" s="82">
        <f t="shared" si="8"/>
        <v>5431.04</v>
      </c>
      <c r="J92" s="83">
        <f t="shared" si="9"/>
        <v>5677.79</v>
      </c>
    </row>
    <row r="93" spans="1:10" ht="6" customHeight="1" thickBot="1" x14ac:dyDescent="0.25">
      <c r="A93" s="54"/>
      <c r="B93" s="54"/>
      <c r="C93" s="54"/>
      <c r="D93" s="54"/>
      <c r="E93" s="54"/>
      <c r="F93" s="54"/>
      <c r="G93" s="54"/>
      <c r="H93" s="54"/>
      <c r="I93" s="54"/>
      <c r="J93" s="54"/>
    </row>
    <row r="94" spans="1:10" ht="13.5" thickBot="1" x14ac:dyDescent="0.25">
      <c r="A94" s="55" t="s">
        <v>208</v>
      </c>
      <c r="B94" s="56"/>
      <c r="C94" s="56"/>
      <c r="D94" s="56"/>
      <c r="E94" s="105"/>
      <c r="F94" s="106"/>
      <c r="G94" s="107"/>
      <c r="H94" s="108" t="s">
        <v>17</v>
      </c>
      <c r="I94" s="59">
        <f>SUM(I95:I116)</f>
        <v>54592.26</v>
      </c>
      <c r="J94" s="109">
        <f>SUM(J95:J116)</f>
        <v>58534.32</v>
      </c>
    </row>
    <row r="95" spans="1:10" ht="22.5" x14ac:dyDescent="0.2">
      <c r="A95" s="61" t="s">
        <v>72</v>
      </c>
      <c r="B95" s="62" t="s">
        <v>435</v>
      </c>
      <c r="C95" s="63" t="s">
        <v>209</v>
      </c>
      <c r="D95" s="64" t="s">
        <v>434</v>
      </c>
      <c r="E95" s="63" t="s">
        <v>317</v>
      </c>
      <c r="F95" s="65">
        <v>1.8</v>
      </c>
      <c r="G95" s="66">
        <v>1292.08</v>
      </c>
      <c r="H95" s="163">
        <v>1307.28</v>
      </c>
      <c r="I95" s="67">
        <f t="shared" ref="I95:I116" si="10">TRUNC(F95*G95,2)</f>
        <v>2325.7399999999998</v>
      </c>
      <c r="J95" s="68">
        <f t="shared" ref="J95:J116" si="11">TRUNC(F95*H95,2)</f>
        <v>2353.1</v>
      </c>
    </row>
    <row r="96" spans="1:10" ht="33.75" x14ac:dyDescent="0.2">
      <c r="A96" s="69" t="s">
        <v>73</v>
      </c>
      <c r="B96" s="70" t="s">
        <v>443</v>
      </c>
      <c r="C96" s="35" t="s">
        <v>210</v>
      </c>
      <c r="D96" s="71" t="s">
        <v>442</v>
      </c>
      <c r="E96" s="35" t="s">
        <v>11</v>
      </c>
      <c r="F96" s="72">
        <v>1</v>
      </c>
      <c r="G96" s="73">
        <v>84.16</v>
      </c>
      <c r="H96" s="161">
        <v>84.16</v>
      </c>
      <c r="I96" s="74">
        <f t="shared" si="10"/>
        <v>84.16</v>
      </c>
      <c r="J96" s="75">
        <f t="shared" si="11"/>
        <v>84.16</v>
      </c>
    </row>
    <row r="97" spans="1:10" ht="22.5" x14ac:dyDescent="0.2">
      <c r="A97" s="69" t="s">
        <v>74</v>
      </c>
      <c r="B97" s="70" t="s">
        <v>425</v>
      </c>
      <c r="C97" s="35" t="s">
        <v>211</v>
      </c>
      <c r="D97" s="71" t="s">
        <v>424</v>
      </c>
      <c r="E97" s="35" t="s">
        <v>317</v>
      </c>
      <c r="F97" s="72">
        <v>7.76</v>
      </c>
      <c r="G97" s="73">
        <v>509.62</v>
      </c>
      <c r="H97" s="161">
        <v>530.35</v>
      </c>
      <c r="I97" s="74">
        <f t="shared" si="10"/>
        <v>3954.65</v>
      </c>
      <c r="J97" s="75">
        <f t="shared" si="11"/>
        <v>4115.51</v>
      </c>
    </row>
    <row r="98" spans="1:10" x14ac:dyDescent="0.2">
      <c r="A98" s="69" t="s">
        <v>75</v>
      </c>
      <c r="B98" s="70" t="s">
        <v>427</v>
      </c>
      <c r="C98" s="35" t="s">
        <v>212</v>
      </c>
      <c r="D98" s="71" t="s">
        <v>426</v>
      </c>
      <c r="E98" s="35" t="s">
        <v>317</v>
      </c>
      <c r="F98" s="72">
        <v>9.5599999999999987</v>
      </c>
      <c r="G98" s="73">
        <v>177.94</v>
      </c>
      <c r="H98" s="161">
        <v>180.91</v>
      </c>
      <c r="I98" s="74">
        <f t="shared" si="10"/>
        <v>1701.1</v>
      </c>
      <c r="J98" s="75">
        <f t="shared" si="11"/>
        <v>1729.49</v>
      </c>
    </row>
    <row r="99" spans="1:10" ht="22.5" x14ac:dyDescent="0.2">
      <c r="A99" s="69" t="s">
        <v>76</v>
      </c>
      <c r="B99" s="70" t="s">
        <v>297</v>
      </c>
      <c r="C99" s="35" t="s">
        <v>213</v>
      </c>
      <c r="D99" s="71" t="s">
        <v>298</v>
      </c>
      <c r="E99" s="35" t="s">
        <v>11</v>
      </c>
      <c r="F99" s="72">
        <v>1</v>
      </c>
      <c r="G99" s="73">
        <v>430.81</v>
      </c>
      <c r="H99" s="161">
        <v>479.33</v>
      </c>
      <c r="I99" s="74">
        <f t="shared" si="10"/>
        <v>430.81</v>
      </c>
      <c r="J99" s="75">
        <f t="shared" si="11"/>
        <v>479.33</v>
      </c>
    </row>
    <row r="100" spans="1:10" ht="22.5" x14ac:dyDescent="0.2">
      <c r="A100" s="69" t="s">
        <v>77</v>
      </c>
      <c r="B100" s="70" t="s">
        <v>429</v>
      </c>
      <c r="C100" s="35" t="s">
        <v>214</v>
      </c>
      <c r="D100" s="71" t="s">
        <v>428</v>
      </c>
      <c r="E100" s="35" t="s">
        <v>11</v>
      </c>
      <c r="F100" s="72">
        <v>1</v>
      </c>
      <c r="G100" s="73">
        <v>701.05</v>
      </c>
      <c r="H100" s="161">
        <v>742.52</v>
      </c>
      <c r="I100" s="74">
        <f t="shared" si="10"/>
        <v>701.05</v>
      </c>
      <c r="J100" s="75">
        <f t="shared" si="11"/>
        <v>742.52</v>
      </c>
    </row>
    <row r="101" spans="1:10" ht="45" x14ac:dyDescent="0.2">
      <c r="A101" s="69" t="s">
        <v>78</v>
      </c>
      <c r="B101" s="70" t="s">
        <v>439</v>
      </c>
      <c r="C101" s="35" t="s">
        <v>215</v>
      </c>
      <c r="D101" s="71" t="s">
        <v>438</v>
      </c>
      <c r="E101" s="35" t="s">
        <v>11</v>
      </c>
      <c r="F101" s="72">
        <v>1</v>
      </c>
      <c r="G101" s="73">
        <v>59.78</v>
      </c>
      <c r="H101" s="161">
        <v>59.78</v>
      </c>
      <c r="I101" s="74">
        <f t="shared" si="10"/>
        <v>59.78</v>
      </c>
      <c r="J101" s="75">
        <f t="shared" si="11"/>
        <v>59.78</v>
      </c>
    </row>
    <row r="102" spans="1:10" ht="22.5" x14ac:dyDescent="0.2">
      <c r="A102" s="69" t="s">
        <v>79</v>
      </c>
      <c r="B102" s="70" t="s">
        <v>449</v>
      </c>
      <c r="C102" s="35" t="s">
        <v>216</v>
      </c>
      <c r="D102" s="71" t="s">
        <v>448</v>
      </c>
      <c r="E102" s="35" t="s">
        <v>11</v>
      </c>
      <c r="F102" s="72">
        <v>1</v>
      </c>
      <c r="G102" s="73">
        <v>132.41999999999999</v>
      </c>
      <c r="H102" s="161">
        <v>132.41999999999999</v>
      </c>
      <c r="I102" s="74">
        <f t="shared" si="10"/>
        <v>132.41999999999999</v>
      </c>
      <c r="J102" s="75">
        <f t="shared" si="11"/>
        <v>132.41999999999999</v>
      </c>
    </row>
    <row r="103" spans="1:10" ht="22.5" x14ac:dyDescent="0.2">
      <c r="A103" s="69" t="s">
        <v>80</v>
      </c>
      <c r="B103" s="70" t="s">
        <v>432</v>
      </c>
      <c r="C103" s="35" t="s">
        <v>217</v>
      </c>
      <c r="D103" s="71" t="s">
        <v>431</v>
      </c>
      <c r="E103" s="35" t="s">
        <v>11</v>
      </c>
      <c r="F103" s="72">
        <v>1</v>
      </c>
      <c r="G103" s="73">
        <v>554.84</v>
      </c>
      <c r="H103" s="161">
        <v>582.48</v>
      </c>
      <c r="I103" s="74">
        <f t="shared" si="10"/>
        <v>554.84</v>
      </c>
      <c r="J103" s="75">
        <f t="shared" si="11"/>
        <v>582.48</v>
      </c>
    </row>
    <row r="104" spans="1:10" ht="33.75" x14ac:dyDescent="0.2">
      <c r="A104" s="69" t="s">
        <v>81</v>
      </c>
      <c r="B104" s="70" t="s">
        <v>519</v>
      </c>
      <c r="C104" s="35" t="s">
        <v>218</v>
      </c>
      <c r="D104" s="71" t="s">
        <v>518</v>
      </c>
      <c r="E104" s="35" t="s">
        <v>11</v>
      </c>
      <c r="F104" s="72">
        <v>2</v>
      </c>
      <c r="G104" s="73">
        <v>87.22</v>
      </c>
      <c r="H104" s="161">
        <v>90.68</v>
      </c>
      <c r="I104" s="74">
        <f t="shared" si="10"/>
        <v>174.44</v>
      </c>
      <c r="J104" s="75">
        <f t="shared" si="11"/>
        <v>181.36</v>
      </c>
    </row>
    <row r="105" spans="1:10" x14ac:dyDescent="0.2">
      <c r="A105" s="69" t="s">
        <v>82</v>
      </c>
      <c r="B105" s="70" t="s">
        <v>423</v>
      </c>
      <c r="C105" s="35" t="s">
        <v>219</v>
      </c>
      <c r="D105" s="71" t="s">
        <v>422</v>
      </c>
      <c r="E105" s="35" t="s">
        <v>306</v>
      </c>
      <c r="F105" s="72">
        <v>7.2</v>
      </c>
      <c r="G105" s="73">
        <v>49.4</v>
      </c>
      <c r="H105" s="161">
        <v>52.85</v>
      </c>
      <c r="I105" s="74">
        <f t="shared" si="10"/>
        <v>355.68</v>
      </c>
      <c r="J105" s="75">
        <f t="shared" si="11"/>
        <v>380.52</v>
      </c>
    </row>
    <row r="106" spans="1:10" ht="22.5" x14ac:dyDescent="0.2">
      <c r="A106" s="69" t="s">
        <v>83</v>
      </c>
      <c r="B106" s="70" t="s">
        <v>430</v>
      </c>
      <c r="C106" s="35" t="s">
        <v>220</v>
      </c>
      <c r="D106" s="71" t="s">
        <v>544</v>
      </c>
      <c r="E106" s="35" t="s">
        <v>11</v>
      </c>
      <c r="F106" s="72">
        <v>2</v>
      </c>
      <c r="G106" s="73">
        <v>293.64999999999998</v>
      </c>
      <c r="H106" s="161">
        <v>321.3</v>
      </c>
      <c r="I106" s="74">
        <f t="shared" si="10"/>
        <v>587.29999999999995</v>
      </c>
      <c r="J106" s="75">
        <f t="shared" si="11"/>
        <v>642.6</v>
      </c>
    </row>
    <row r="107" spans="1:10" ht="22.5" x14ac:dyDescent="0.2">
      <c r="A107" s="69" t="s">
        <v>84</v>
      </c>
      <c r="B107" s="70" t="s">
        <v>291</v>
      </c>
      <c r="C107" s="35" t="s">
        <v>221</v>
      </c>
      <c r="D107" s="71" t="s">
        <v>292</v>
      </c>
      <c r="E107" s="35" t="s">
        <v>11</v>
      </c>
      <c r="F107" s="72">
        <v>1</v>
      </c>
      <c r="G107" s="73">
        <v>446.24</v>
      </c>
      <c r="H107" s="161">
        <v>493.35999999999996</v>
      </c>
      <c r="I107" s="74">
        <f t="shared" si="10"/>
        <v>446.24</v>
      </c>
      <c r="J107" s="75">
        <f t="shared" si="11"/>
        <v>493.36</v>
      </c>
    </row>
    <row r="108" spans="1:10" ht="22.5" x14ac:dyDescent="0.2">
      <c r="A108" s="69" t="s">
        <v>85</v>
      </c>
      <c r="B108" s="70" t="s">
        <v>293</v>
      </c>
      <c r="C108" s="35" t="s">
        <v>222</v>
      </c>
      <c r="D108" s="71" t="s">
        <v>294</v>
      </c>
      <c r="E108" s="35" t="s">
        <v>11</v>
      </c>
      <c r="F108" s="72">
        <v>5</v>
      </c>
      <c r="G108" s="73">
        <v>452.36999999999995</v>
      </c>
      <c r="H108" s="161">
        <v>500.19</v>
      </c>
      <c r="I108" s="74">
        <f t="shared" si="10"/>
        <v>2261.85</v>
      </c>
      <c r="J108" s="75">
        <f t="shared" si="11"/>
        <v>2500.9499999999998</v>
      </c>
    </row>
    <row r="109" spans="1:10" ht="22.5" x14ac:dyDescent="0.2">
      <c r="A109" s="69" t="s">
        <v>86</v>
      </c>
      <c r="B109" s="70" t="s">
        <v>295</v>
      </c>
      <c r="C109" s="35" t="s">
        <v>223</v>
      </c>
      <c r="D109" s="71" t="s">
        <v>296</v>
      </c>
      <c r="E109" s="35" t="s">
        <v>11</v>
      </c>
      <c r="F109" s="72">
        <v>2</v>
      </c>
      <c r="G109" s="73">
        <v>500.61999999999995</v>
      </c>
      <c r="H109" s="161">
        <v>549.14</v>
      </c>
      <c r="I109" s="74">
        <f t="shared" si="10"/>
        <v>1001.24</v>
      </c>
      <c r="J109" s="75">
        <f t="shared" si="11"/>
        <v>1098.28</v>
      </c>
    </row>
    <row r="110" spans="1:10" ht="22.5" x14ac:dyDescent="0.2">
      <c r="A110" s="69" t="s">
        <v>87</v>
      </c>
      <c r="B110" s="70" t="s">
        <v>299</v>
      </c>
      <c r="C110" s="35" t="s">
        <v>224</v>
      </c>
      <c r="D110" s="71" t="s">
        <v>300</v>
      </c>
      <c r="E110" s="35" t="s">
        <v>11</v>
      </c>
      <c r="F110" s="72">
        <v>4</v>
      </c>
      <c r="G110" s="73">
        <v>293.64999999999998</v>
      </c>
      <c r="H110" s="161">
        <v>321.29000000000002</v>
      </c>
      <c r="I110" s="74">
        <f t="shared" si="10"/>
        <v>1174.5999999999999</v>
      </c>
      <c r="J110" s="75">
        <f t="shared" si="11"/>
        <v>1285.1600000000001</v>
      </c>
    </row>
    <row r="111" spans="1:10" ht="45" x14ac:dyDescent="0.2">
      <c r="A111" s="69" t="s">
        <v>88</v>
      </c>
      <c r="B111" s="70" t="s">
        <v>441</v>
      </c>
      <c r="C111" s="35" t="s">
        <v>225</v>
      </c>
      <c r="D111" s="71" t="s">
        <v>440</v>
      </c>
      <c r="E111" s="35" t="s">
        <v>11</v>
      </c>
      <c r="F111" s="72">
        <v>4</v>
      </c>
      <c r="G111" s="73">
        <v>732.32</v>
      </c>
      <c r="H111" s="161">
        <v>732.32</v>
      </c>
      <c r="I111" s="74">
        <f t="shared" si="10"/>
        <v>2929.28</v>
      </c>
      <c r="J111" s="75">
        <f t="shared" si="11"/>
        <v>2929.28</v>
      </c>
    </row>
    <row r="112" spans="1:10" ht="45" x14ac:dyDescent="0.2">
      <c r="A112" s="69" t="s">
        <v>89</v>
      </c>
      <c r="B112" s="70" t="s">
        <v>437</v>
      </c>
      <c r="C112" s="35" t="s">
        <v>226</v>
      </c>
      <c r="D112" s="71" t="s">
        <v>436</v>
      </c>
      <c r="E112" s="35" t="s">
        <v>11</v>
      </c>
      <c r="F112" s="72">
        <v>11</v>
      </c>
      <c r="G112" s="73">
        <v>71.17</v>
      </c>
      <c r="H112" s="161">
        <v>71.17</v>
      </c>
      <c r="I112" s="74">
        <f t="shared" si="10"/>
        <v>782.87</v>
      </c>
      <c r="J112" s="75">
        <f t="shared" si="11"/>
        <v>782.87</v>
      </c>
    </row>
    <row r="113" spans="1:10" ht="33.75" x14ac:dyDescent="0.2">
      <c r="A113" s="69" t="s">
        <v>90</v>
      </c>
      <c r="B113" s="70" t="s">
        <v>419</v>
      </c>
      <c r="C113" s="35" t="s">
        <v>227</v>
      </c>
      <c r="D113" s="71" t="s">
        <v>418</v>
      </c>
      <c r="E113" s="35" t="s">
        <v>317</v>
      </c>
      <c r="F113" s="72">
        <v>12.200000000000001</v>
      </c>
      <c r="G113" s="73">
        <v>1667.97</v>
      </c>
      <c r="H113" s="161">
        <v>1861.49</v>
      </c>
      <c r="I113" s="74">
        <f t="shared" si="10"/>
        <v>20349.23</v>
      </c>
      <c r="J113" s="75">
        <f t="shared" si="11"/>
        <v>22710.17</v>
      </c>
    </row>
    <row r="114" spans="1:10" x14ac:dyDescent="0.2">
      <c r="A114" s="69" t="s">
        <v>91</v>
      </c>
      <c r="B114" s="70" t="s">
        <v>447</v>
      </c>
      <c r="C114" s="35" t="s">
        <v>228</v>
      </c>
      <c r="D114" s="71" t="s">
        <v>446</v>
      </c>
      <c r="E114" s="35" t="s">
        <v>11</v>
      </c>
      <c r="F114" s="72">
        <v>4</v>
      </c>
      <c r="G114" s="73">
        <v>47.19</v>
      </c>
      <c r="H114" s="161">
        <v>47.19</v>
      </c>
      <c r="I114" s="74">
        <f t="shared" si="10"/>
        <v>188.76</v>
      </c>
      <c r="J114" s="75">
        <f t="shared" si="11"/>
        <v>188.76</v>
      </c>
    </row>
    <row r="115" spans="1:10" x14ac:dyDescent="0.2">
      <c r="A115" s="69" t="s">
        <v>92</v>
      </c>
      <c r="B115" s="70" t="s">
        <v>433</v>
      </c>
      <c r="C115" s="35" t="s">
        <v>229</v>
      </c>
      <c r="D115" s="71" t="s">
        <v>545</v>
      </c>
      <c r="E115" s="35" t="s">
        <v>317</v>
      </c>
      <c r="F115" s="72">
        <v>4.3599999999999994</v>
      </c>
      <c r="G115" s="73">
        <v>2435.2399999999998</v>
      </c>
      <c r="H115" s="161">
        <v>2518.17</v>
      </c>
      <c r="I115" s="74">
        <f t="shared" si="10"/>
        <v>10617.64</v>
      </c>
      <c r="J115" s="75">
        <f t="shared" si="11"/>
        <v>10979.22</v>
      </c>
    </row>
    <row r="116" spans="1:10" ht="34.5" thickBot="1" x14ac:dyDescent="0.25">
      <c r="A116" s="76" t="s">
        <v>93</v>
      </c>
      <c r="B116" s="77" t="s">
        <v>421</v>
      </c>
      <c r="C116" s="78" t="s">
        <v>230</v>
      </c>
      <c r="D116" s="79" t="s">
        <v>420</v>
      </c>
      <c r="E116" s="78" t="s">
        <v>306</v>
      </c>
      <c r="F116" s="80">
        <v>14.850000000000001</v>
      </c>
      <c r="G116" s="81">
        <v>254.45</v>
      </c>
      <c r="H116" s="162">
        <v>274.95</v>
      </c>
      <c r="I116" s="82">
        <f t="shared" si="10"/>
        <v>3778.58</v>
      </c>
      <c r="J116" s="83">
        <f t="shared" si="11"/>
        <v>4083</v>
      </c>
    </row>
    <row r="117" spans="1:10" ht="6" customHeight="1" thickBot="1" x14ac:dyDescent="0.25">
      <c r="A117" s="54"/>
      <c r="B117" s="54"/>
      <c r="C117" s="54"/>
      <c r="D117" s="54"/>
      <c r="E117" s="54"/>
      <c r="F117" s="54"/>
      <c r="G117" s="54"/>
      <c r="H117" s="54"/>
      <c r="I117" s="54"/>
      <c r="J117" s="54"/>
    </row>
    <row r="118" spans="1:10" ht="13.5" thickBot="1" x14ac:dyDescent="0.25">
      <c r="A118" s="38" t="s">
        <v>231</v>
      </c>
      <c r="B118" s="39"/>
      <c r="C118" s="39"/>
      <c r="D118" s="39"/>
      <c r="E118" s="40"/>
      <c r="F118" s="41"/>
      <c r="G118" s="42"/>
      <c r="H118" s="43" t="s">
        <v>17</v>
      </c>
      <c r="I118" s="44">
        <f>SUM(I119:I140)</f>
        <v>17327.939999999999</v>
      </c>
      <c r="J118" s="86">
        <f>SUM(J119:J140)</f>
        <v>18161.82</v>
      </c>
    </row>
    <row r="119" spans="1:10" x14ac:dyDescent="0.2">
      <c r="A119" s="87" t="s">
        <v>94</v>
      </c>
      <c r="B119" s="88" t="s">
        <v>455</v>
      </c>
      <c r="C119" s="89" t="s">
        <v>232</v>
      </c>
      <c r="D119" s="90" t="s">
        <v>454</v>
      </c>
      <c r="E119" s="89" t="s">
        <v>11</v>
      </c>
      <c r="F119" s="91">
        <v>6</v>
      </c>
      <c r="G119" s="92">
        <v>150.38</v>
      </c>
      <c r="H119" s="160">
        <v>163.58000000000001</v>
      </c>
      <c r="I119" s="93">
        <f t="shared" ref="I119:I140" si="12">TRUNC(F119*G119,2)</f>
        <v>902.28</v>
      </c>
      <c r="J119" s="94">
        <f t="shared" ref="J119:J140" si="13">TRUNC(F119*H119,2)</f>
        <v>981.48</v>
      </c>
    </row>
    <row r="120" spans="1:10" x14ac:dyDescent="0.2">
      <c r="A120" s="69" t="s">
        <v>95</v>
      </c>
      <c r="B120" s="70" t="s">
        <v>453</v>
      </c>
      <c r="C120" s="35" t="s">
        <v>233</v>
      </c>
      <c r="D120" s="71" t="s">
        <v>452</v>
      </c>
      <c r="E120" s="35" t="s">
        <v>11</v>
      </c>
      <c r="F120" s="72">
        <v>2</v>
      </c>
      <c r="G120" s="73">
        <v>122.33</v>
      </c>
      <c r="H120" s="161">
        <v>139.58000000000001</v>
      </c>
      <c r="I120" s="74">
        <f t="shared" si="12"/>
        <v>244.66</v>
      </c>
      <c r="J120" s="75">
        <f t="shared" si="13"/>
        <v>279.16000000000003</v>
      </c>
    </row>
    <row r="121" spans="1:10" ht="22.5" x14ac:dyDescent="0.2">
      <c r="A121" s="69" t="s">
        <v>96</v>
      </c>
      <c r="B121" s="70" t="s">
        <v>461</v>
      </c>
      <c r="C121" s="35" t="s">
        <v>234</v>
      </c>
      <c r="D121" s="71" t="s">
        <v>460</v>
      </c>
      <c r="E121" s="35" t="s">
        <v>11</v>
      </c>
      <c r="F121" s="72">
        <v>1</v>
      </c>
      <c r="G121" s="73">
        <v>167.54</v>
      </c>
      <c r="H121" s="161">
        <v>190.65</v>
      </c>
      <c r="I121" s="74">
        <f t="shared" si="12"/>
        <v>167.54</v>
      </c>
      <c r="J121" s="75">
        <f t="shared" si="13"/>
        <v>190.65</v>
      </c>
    </row>
    <row r="122" spans="1:10" ht="33.75" x14ac:dyDescent="0.2">
      <c r="A122" s="69" t="s">
        <v>97</v>
      </c>
      <c r="B122" s="70" t="s">
        <v>497</v>
      </c>
      <c r="C122" s="35" t="s">
        <v>235</v>
      </c>
      <c r="D122" s="71" t="s">
        <v>496</v>
      </c>
      <c r="E122" s="35" t="s">
        <v>11</v>
      </c>
      <c r="F122" s="72">
        <v>1</v>
      </c>
      <c r="G122" s="73">
        <v>568.82000000000005</v>
      </c>
      <c r="H122" s="161">
        <v>568.82000000000005</v>
      </c>
      <c r="I122" s="74">
        <f t="shared" si="12"/>
        <v>568.82000000000005</v>
      </c>
      <c r="J122" s="75">
        <f t="shared" si="13"/>
        <v>568.82000000000005</v>
      </c>
    </row>
    <row r="123" spans="1:10" ht="22.5" x14ac:dyDescent="0.2">
      <c r="A123" s="69" t="s">
        <v>98</v>
      </c>
      <c r="B123" s="70" t="s">
        <v>463</v>
      </c>
      <c r="C123" s="35" t="s">
        <v>236</v>
      </c>
      <c r="D123" s="71" t="s">
        <v>462</v>
      </c>
      <c r="E123" s="35" t="s">
        <v>11</v>
      </c>
      <c r="F123" s="72">
        <v>4</v>
      </c>
      <c r="G123" s="73">
        <v>278.45999999999998</v>
      </c>
      <c r="H123" s="161">
        <v>310.94</v>
      </c>
      <c r="I123" s="74">
        <f t="shared" si="12"/>
        <v>1113.8399999999999</v>
      </c>
      <c r="J123" s="75">
        <f t="shared" si="13"/>
        <v>1243.76</v>
      </c>
    </row>
    <row r="124" spans="1:10" ht="22.5" x14ac:dyDescent="0.2">
      <c r="A124" s="69" t="s">
        <v>99</v>
      </c>
      <c r="B124" s="70" t="s">
        <v>499</v>
      </c>
      <c r="C124" s="35" t="s">
        <v>237</v>
      </c>
      <c r="D124" s="71" t="s">
        <v>498</v>
      </c>
      <c r="E124" s="35" t="s">
        <v>11</v>
      </c>
      <c r="F124" s="72">
        <v>1</v>
      </c>
      <c r="G124" s="73">
        <v>983.69</v>
      </c>
      <c r="H124" s="161">
        <v>983.69</v>
      </c>
      <c r="I124" s="74">
        <f t="shared" si="12"/>
        <v>983.69</v>
      </c>
      <c r="J124" s="75">
        <f t="shared" si="13"/>
        <v>983.69</v>
      </c>
    </row>
    <row r="125" spans="1:10" x14ac:dyDescent="0.2">
      <c r="A125" s="69" t="s">
        <v>100</v>
      </c>
      <c r="B125" s="70" t="s">
        <v>501</v>
      </c>
      <c r="C125" s="35" t="s">
        <v>238</v>
      </c>
      <c r="D125" s="71" t="s">
        <v>500</v>
      </c>
      <c r="E125" s="35" t="s">
        <v>11</v>
      </c>
      <c r="F125" s="72">
        <v>5</v>
      </c>
      <c r="G125" s="73">
        <v>216</v>
      </c>
      <c r="H125" s="161">
        <v>216</v>
      </c>
      <c r="I125" s="74">
        <f t="shared" si="12"/>
        <v>1080</v>
      </c>
      <c r="J125" s="75">
        <f t="shared" si="13"/>
        <v>1080</v>
      </c>
    </row>
    <row r="126" spans="1:10" ht="45" x14ac:dyDescent="0.2">
      <c r="A126" s="69" t="s">
        <v>101</v>
      </c>
      <c r="B126" s="70" t="s">
        <v>467</v>
      </c>
      <c r="C126" s="35" t="s">
        <v>239</v>
      </c>
      <c r="D126" s="71" t="s">
        <v>466</v>
      </c>
      <c r="E126" s="35" t="s">
        <v>11</v>
      </c>
      <c r="F126" s="72">
        <v>5</v>
      </c>
      <c r="G126" s="73">
        <v>304.58999999999997</v>
      </c>
      <c r="H126" s="161">
        <v>340.78</v>
      </c>
      <c r="I126" s="74">
        <f t="shared" si="12"/>
        <v>1522.95</v>
      </c>
      <c r="J126" s="75">
        <f t="shared" si="13"/>
        <v>1703.9</v>
      </c>
    </row>
    <row r="127" spans="1:10" ht="45" x14ac:dyDescent="0.2">
      <c r="A127" s="69" t="s">
        <v>102</v>
      </c>
      <c r="B127" s="70" t="s">
        <v>465</v>
      </c>
      <c r="C127" s="35" t="s">
        <v>240</v>
      </c>
      <c r="D127" s="71" t="s">
        <v>464</v>
      </c>
      <c r="E127" s="35" t="s">
        <v>11</v>
      </c>
      <c r="F127" s="72">
        <v>1</v>
      </c>
      <c r="G127" s="73">
        <v>328.62</v>
      </c>
      <c r="H127" s="161">
        <v>368.11</v>
      </c>
      <c r="I127" s="74">
        <f t="shared" si="12"/>
        <v>328.62</v>
      </c>
      <c r="J127" s="75">
        <f t="shared" si="13"/>
        <v>368.11</v>
      </c>
    </row>
    <row r="128" spans="1:10" ht="33.75" x14ac:dyDescent="0.2">
      <c r="A128" s="69" t="s">
        <v>103</v>
      </c>
      <c r="B128" s="70" t="s">
        <v>495</v>
      </c>
      <c r="C128" s="35" t="s">
        <v>241</v>
      </c>
      <c r="D128" s="71" t="s">
        <v>494</v>
      </c>
      <c r="E128" s="35" t="s">
        <v>11</v>
      </c>
      <c r="F128" s="72">
        <v>5</v>
      </c>
      <c r="G128" s="73">
        <v>286.58999999999997</v>
      </c>
      <c r="H128" s="161">
        <v>286.58999999999997</v>
      </c>
      <c r="I128" s="74">
        <f t="shared" si="12"/>
        <v>1432.95</v>
      </c>
      <c r="J128" s="75">
        <f t="shared" si="13"/>
        <v>1432.95</v>
      </c>
    </row>
    <row r="129" spans="1:10" ht="22.5" x14ac:dyDescent="0.2">
      <c r="A129" s="69" t="s">
        <v>104</v>
      </c>
      <c r="B129" s="70" t="s">
        <v>459</v>
      </c>
      <c r="C129" s="35" t="s">
        <v>242</v>
      </c>
      <c r="D129" s="71" t="s">
        <v>458</v>
      </c>
      <c r="E129" s="35" t="s">
        <v>11</v>
      </c>
      <c r="F129" s="72">
        <v>6</v>
      </c>
      <c r="G129" s="73">
        <v>201.25</v>
      </c>
      <c r="H129" s="161">
        <v>226.12</v>
      </c>
      <c r="I129" s="74">
        <f t="shared" si="12"/>
        <v>1207.5</v>
      </c>
      <c r="J129" s="75">
        <f t="shared" si="13"/>
        <v>1356.72</v>
      </c>
    </row>
    <row r="130" spans="1:10" ht="33.75" x14ac:dyDescent="0.2">
      <c r="A130" s="69" t="s">
        <v>105</v>
      </c>
      <c r="B130" s="70" t="s">
        <v>301</v>
      </c>
      <c r="C130" s="35" t="s">
        <v>243</v>
      </c>
      <c r="D130" s="71" t="s">
        <v>302</v>
      </c>
      <c r="E130" s="35" t="s">
        <v>11</v>
      </c>
      <c r="F130" s="72">
        <v>1</v>
      </c>
      <c r="G130" s="73">
        <v>674.21999999999991</v>
      </c>
      <c r="H130" s="161">
        <v>695.29999999999984</v>
      </c>
      <c r="I130" s="74">
        <f t="shared" si="12"/>
        <v>674.22</v>
      </c>
      <c r="J130" s="75">
        <f t="shared" si="13"/>
        <v>695.3</v>
      </c>
    </row>
    <row r="131" spans="1:10" ht="33.75" x14ac:dyDescent="0.2">
      <c r="A131" s="69" t="s">
        <v>106</v>
      </c>
      <c r="B131" s="70" t="s">
        <v>303</v>
      </c>
      <c r="C131" s="35" t="s">
        <v>244</v>
      </c>
      <c r="D131" s="71" t="s">
        <v>302</v>
      </c>
      <c r="E131" s="35" t="s">
        <v>11</v>
      </c>
      <c r="F131" s="72">
        <v>1</v>
      </c>
      <c r="G131" s="73">
        <v>888.12</v>
      </c>
      <c r="H131" s="161">
        <v>909.19999999999993</v>
      </c>
      <c r="I131" s="74">
        <f t="shared" si="12"/>
        <v>888.12</v>
      </c>
      <c r="J131" s="75">
        <f t="shared" si="13"/>
        <v>909.2</v>
      </c>
    </row>
    <row r="132" spans="1:10" ht="22.5" x14ac:dyDescent="0.2">
      <c r="A132" s="69" t="s">
        <v>107</v>
      </c>
      <c r="B132" s="70" t="s">
        <v>505</v>
      </c>
      <c r="C132" s="35" t="s">
        <v>245</v>
      </c>
      <c r="D132" s="71" t="s">
        <v>504</v>
      </c>
      <c r="E132" s="35" t="s">
        <v>11</v>
      </c>
      <c r="F132" s="72">
        <v>2</v>
      </c>
      <c r="G132" s="73">
        <v>290.79000000000002</v>
      </c>
      <c r="H132" s="161">
        <v>290.79000000000002</v>
      </c>
      <c r="I132" s="74">
        <f t="shared" si="12"/>
        <v>581.58000000000004</v>
      </c>
      <c r="J132" s="75">
        <f t="shared" si="13"/>
        <v>581.58000000000004</v>
      </c>
    </row>
    <row r="133" spans="1:10" ht="22.5" x14ac:dyDescent="0.2">
      <c r="A133" s="69" t="s">
        <v>108</v>
      </c>
      <c r="B133" s="70" t="s">
        <v>457</v>
      </c>
      <c r="C133" s="35" t="s">
        <v>246</v>
      </c>
      <c r="D133" s="71" t="s">
        <v>456</v>
      </c>
      <c r="E133" s="35" t="s">
        <v>11</v>
      </c>
      <c r="F133" s="72">
        <v>2</v>
      </c>
      <c r="G133" s="73">
        <v>287.87</v>
      </c>
      <c r="H133" s="161">
        <v>317.58</v>
      </c>
      <c r="I133" s="74">
        <f t="shared" si="12"/>
        <v>575.74</v>
      </c>
      <c r="J133" s="75">
        <f t="shared" si="13"/>
        <v>635.16</v>
      </c>
    </row>
    <row r="134" spans="1:10" ht="22.5" x14ac:dyDescent="0.2">
      <c r="A134" s="69" t="s">
        <v>109</v>
      </c>
      <c r="B134" s="70" t="s">
        <v>503</v>
      </c>
      <c r="C134" s="35" t="s">
        <v>247</v>
      </c>
      <c r="D134" s="71" t="s">
        <v>502</v>
      </c>
      <c r="E134" s="35" t="s">
        <v>11</v>
      </c>
      <c r="F134" s="72">
        <v>2</v>
      </c>
      <c r="G134" s="73">
        <v>36.18</v>
      </c>
      <c r="H134" s="161">
        <v>36.18</v>
      </c>
      <c r="I134" s="74">
        <f t="shared" si="12"/>
        <v>72.36</v>
      </c>
      <c r="J134" s="75">
        <f t="shared" si="13"/>
        <v>72.36</v>
      </c>
    </row>
    <row r="135" spans="1:10" ht="22.5" x14ac:dyDescent="0.2">
      <c r="A135" s="69" t="s">
        <v>110</v>
      </c>
      <c r="B135" s="70" t="s">
        <v>525</v>
      </c>
      <c r="C135" s="35" t="s">
        <v>248</v>
      </c>
      <c r="D135" s="71" t="s">
        <v>524</v>
      </c>
      <c r="E135" s="35" t="s">
        <v>317</v>
      </c>
      <c r="F135" s="72">
        <v>1.2</v>
      </c>
      <c r="G135" s="73">
        <v>679.71</v>
      </c>
      <c r="H135" s="161">
        <v>695.77</v>
      </c>
      <c r="I135" s="74">
        <f t="shared" si="12"/>
        <v>815.65</v>
      </c>
      <c r="J135" s="75">
        <f t="shared" si="13"/>
        <v>834.92</v>
      </c>
    </row>
    <row r="136" spans="1:10" ht="22.5" x14ac:dyDescent="0.2">
      <c r="A136" s="69" t="s">
        <v>111</v>
      </c>
      <c r="B136" s="70" t="s">
        <v>523</v>
      </c>
      <c r="C136" s="35" t="s">
        <v>249</v>
      </c>
      <c r="D136" s="71" t="s">
        <v>522</v>
      </c>
      <c r="E136" s="35" t="s">
        <v>306</v>
      </c>
      <c r="F136" s="72">
        <v>2.34</v>
      </c>
      <c r="G136" s="73">
        <v>313.57</v>
      </c>
      <c r="H136" s="161">
        <v>324.32</v>
      </c>
      <c r="I136" s="74">
        <f t="shared" si="12"/>
        <v>733.75</v>
      </c>
      <c r="J136" s="75">
        <f t="shared" si="13"/>
        <v>758.9</v>
      </c>
    </row>
    <row r="137" spans="1:10" x14ac:dyDescent="0.2">
      <c r="A137" s="69" t="s">
        <v>112</v>
      </c>
      <c r="B137" s="70" t="s">
        <v>527</v>
      </c>
      <c r="C137" s="35" t="s">
        <v>250</v>
      </c>
      <c r="D137" s="71" t="s">
        <v>526</v>
      </c>
      <c r="E137" s="35" t="s">
        <v>306</v>
      </c>
      <c r="F137" s="72">
        <v>4.5999999999999996</v>
      </c>
      <c r="G137" s="73">
        <v>66.88</v>
      </c>
      <c r="H137" s="161">
        <v>70.89</v>
      </c>
      <c r="I137" s="74">
        <f t="shared" si="12"/>
        <v>307.64</v>
      </c>
      <c r="J137" s="75">
        <f t="shared" si="13"/>
        <v>326.08999999999997</v>
      </c>
    </row>
    <row r="138" spans="1:10" ht="22.5" x14ac:dyDescent="0.2">
      <c r="A138" s="69" t="s">
        <v>113</v>
      </c>
      <c r="B138" s="70" t="s">
        <v>509</v>
      </c>
      <c r="C138" s="35" t="s">
        <v>251</v>
      </c>
      <c r="D138" s="71" t="s">
        <v>508</v>
      </c>
      <c r="E138" s="35" t="s">
        <v>11</v>
      </c>
      <c r="F138" s="72">
        <v>1</v>
      </c>
      <c r="G138" s="73">
        <v>517.24</v>
      </c>
      <c r="H138" s="161">
        <v>521.86</v>
      </c>
      <c r="I138" s="74">
        <f t="shared" si="12"/>
        <v>517.24</v>
      </c>
      <c r="J138" s="75">
        <f t="shared" si="13"/>
        <v>521.86</v>
      </c>
    </row>
    <row r="139" spans="1:10" ht="22.5" x14ac:dyDescent="0.2">
      <c r="A139" s="69" t="s">
        <v>114</v>
      </c>
      <c r="B139" s="70" t="s">
        <v>507</v>
      </c>
      <c r="C139" s="35" t="s">
        <v>252</v>
      </c>
      <c r="D139" s="71" t="s">
        <v>506</v>
      </c>
      <c r="E139" s="35" t="s">
        <v>11</v>
      </c>
      <c r="F139" s="72">
        <v>1</v>
      </c>
      <c r="G139" s="73">
        <v>71.55</v>
      </c>
      <c r="H139" s="161">
        <v>71.55</v>
      </c>
      <c r="I139" s="74">
        <f t="shared" si="12"/>
        <v>71.55</v>
      </c>
      <c r="J139" s="75">
        <f t="shared" si="13"/>
        <v>71.55</v>
      </c>
    </row>
    <row r="140" spans="1:10" ht="23.25" thickBot="1" x14ac:dyDescent="0.25">
      <c r="A140" s="76" t="s">
        <v>115</v>
      </c>
      <c r="B140" s="77" t="s">
        <v>511</v>
      </c>
      <c r="C140" s="78" t="s">
        <v>253</v>
      </c>
      <c r="D140" s="79" t="s">
        <v>510</v>
      </c>
      <c r="E140" s="78" t="s">
        <v>306</v>
      </c>
      <c r="F140" s="80">
        <v>2</v>
      </c>
      <c r="G140" s="81">
        <v>1268.6199999999999</v>
      </c>
      <c r="H140" s="162">
        <v>1282.83</v>
      </c>
      <c r="I140" s="82">
        <f t="shared" si="12"/>
        <v>2537.2399999999998</v>
      </c>
      <c r="J140" s="83">
        <f t="shared" si="13"/>
        <v>2565.66</v>
      </c>
    </row>
    <row r="141" spans="1:10" ht="6" customHeight="1" thickBot="1" x14ac:dyDescent="0.25">
      <c r="A141" s="54"/>
      <c r="B141" s="54"/>
      <c r="C141" s="54"/>
      <c r="D141" s="54"/>
      <c r="E141" s="54"/>
      <c r="F141" s="54"/>
      <c r="G141" s="54"/>
      <c r="H141" s="54"/>
      <c r="I141" s="54"/>
      <c r="J141" s="54"/>
    </row>
    <row r="142" spans="1:10" ht="13.5" thickBot="1" x14ac:dyDescent="0.25">
      <c r="A142" s="38" t="s">
        <v>254</v>
      </c>
      <c r="B142" s="39"/>
      <c r="C142" s="39"/>
      <c r="D142" s="39"/>
      <c r="E142" s="40"/>
      <c r="F142" s="41"/>
      <c r="G142" s="42"/>
      <c r="H142" s="43" t="s">
        <v>17</v>
      </c>
      <c r="I142" s="44">
        <f>SUM(I143:I146)</f>
        <v>9353.68</v>
      </c>
      <c r="J142" s="86">
        <f>SUM(J143:J146)</f>
        <v>9926.1200000000008</v>
      </c>
    </row>
    <row r="143" spans="1:10" ht="33.75" x14ac:dyDescent="0.2">
      <c r="A143" s="87" t="s">
        <v>116</v>
      </c>
      <c r="B143" s="88" t="s">
        <v>473</v>
      </c>
      <c r="C143" s="89" t="s">
        <v>255</v>
      </c>
      <c r="D143" s="90" t="s">
        <v>472</v>
      </c>
      <c r="E143" s="89" t="s">
        <v>11</v>
      </c>
      <c r="F143" s="91">
        <v>2</v>
      </c>
      <c r="G143" s="92">
        <v>720.35</v>
      </c>
      <c r="H143" s="160">
        <v>798.75</v>
      </c>
      <c r="I143" s="93">
        <f>TRUNC(F143*G143,2)</f>
        <v>1440.7</v>
      </c>
      <c r="J143" s="94">
        <f>TRUNC(F143*H143,2)</f>
        <v>1597.5</v>
      </c>
    </row>
    <row r="144" spans="1:10" ht="33.75" x14ac:dyDescent="0.2">
      <c r="A144" s="69" t="s">
        <v>117</v>
      </c>
      <c r="B144" s="70" t="s">
        <v>471</v>
      </c>
      <c r="C144" s="35" t="s">
        <v>256</v>
      </c>
      <c r="D144" s="71" t="s">
        <v>470</v>
      </c>
      <c r="E144" s="35" t="s">
        <v>11</v>
      </c>
      <c r="F144" s="72">
        <v>1</v>
      </c>
      <c r="G144" s="73">
        <v>372.16</v>
      </c>
      <c r="H144" s="161">
        <v>412.88</v>
      </c>
      <c r="I144" s="74">
        <f>TRUNC(F144*G144,2)</f>
        <v>372.16</v>
      </c>
      <c r="J144" s="75">
        <f>TRUNC(F144*H144,2)</f>
        <v>412.88</v>
      </c>
    </row>
    <row r="145" spans="1:10" ht="22.5" x14ac:dyDescent="0.2">
      <c r="A145" s="69" t="s">
        <v>118</v>
      </c>
      <c r="B145" s="70" t="s">
        <v>469</v>
      </c>
      <c r="C145" s="35" t="s">
        <v>257</v>
      </c>
      <c r="D145" s="71" t="s">
        <v>468</v>
      </c>
      <c r="E145" s="35" t="s">
        <v>11</v>
      </c>
      <c r="F145" s="72">
        <v>2</v>
      </c>
      <c r="G145" s="73">
        <v>519.53</v>
      </c>
      <c r="H145" s="161">
        <v>585.54999999999995</v>
      </c>
      <c r="I145" s="74">
        <f>TRUNC(F145*G145,2)</f>
        <v>1039.06</v>
      </c>
      <c r="J145" s="75">
        <f>TRUNC(F145*H145,2)</f>
        <v>1171.0999999999999</v>
      </c>
    </row>
    <row r="146" spans="1:10" ht="23.25" thickBot="1" x14ac:dyDescent="0.25">
      <c r="A146" s="76" t="s">
        <v>119</v>
      </c>
      <c r="B146" s="77" t="s">
        <v>521</v>
      </c>
      <c r="C146" s="78" t="s">
        <v>258</v>
      </c>
      <c r="D146" s="79" t="s">
        <v>520</v>
      </c>
      <c r="E146" s="78" t="s">
        <v>11</v>
      </c>
      <c r="F146" s="80">
        <v>32</v>
      </c>
      <c r="G146" s="81">
        <v>203.18</v>
      </c>
      <c r="H146" s="162">
        <v>210.77</v>
      </c>
      <c r="I146" s="82">
        <f>TRUNC(F146*G146,2)</f>
        <v>6501.76</v>
      </c>
      <c r="J146" s="83">
        <f>TRUNC(F146*H146,2)</f>
        <v>6744.64</v>
      </c>
    </row>
    <row r="147" spans="1:10" ht="6" customHeight="1" thickBot="1" x14ac:dyDescent="0.25">
      <c r="A147" s="54"/>
      <c r="B147" s="2"/>
      <c r="C147" s="110"/>
      <c r="D147" s="54"/>
      <c r="E147" s="54"/>
      <c r="F147" s="54"/>
      <c r="G147" s="54"/>
      <c r="H147" s="54"/>
      <c r="I147" s="54"/>
      <c r="J147" s="54"/>
    </row>
    <row r="148" spans="1:10" ht="13.5" thickBot="1" x14ac:dyDescent="0.25">
      <c r="A148" s="55" t="s">
        <v>259</v>
      </c>
      <c r="B148" s="111"/>
      <c r="C148" s="111"/>
      <c r="D148" s="56"/>
      <c r="E148" s="105"/>
      <c r="F148" s="106"/>
      <c r="G148" s="107"/>
      <c r="H148" s="108" t="s">
        <v>17</v>
      </c>
      <c r="I148" s="59"/>
      <c r="J148" s="60"/>
    </row>
    <row r="149" spans="1:10" ht="6" customHeight="1" thickBot="1" x14ac:dyDescent="0.25">
      <c r="A149" s="54"/>
      <c r="B149" s="54"/>
      <c r="C149" s="54"/>
      <c r="D149" s="54"/>
      <c r="E149" s="54"/>
      <c r="F149" s="54"/>
      <c r="G149" s="54"/>
      <c r="H149" s="54"/>
      <c r="I149" s="54"/>
      <c r="J149" s="54"/>
    </row>
    <row r="150" spans="1:10" ht="13.5" thickBot="1" x14ac:dyDescent="0.25">
      <c r="A150" s="38" t="s">
        <v>260</v>
      </c>
      <c r="B150" s="39"/>
      <c r="C150" s="39"/>
      <c r="D150" s="39"/>
      <c r="E150" s="40"/>
      <c r="F150" s="41"/>
      <c r="G150" s="42"/>
      <c r="H150" s="43" t="s">
        <v>17</v>
      </c>
      <c r="I150" s="44">
        <f>SUM(I151:I157)</f>
        <v>42217.65</v>
      </c>
      <c r="J150" s="45">
        <f>SUM(J151:J157)</f>
        <v>46294.32</v>
      </c>
    </row>
    <row r="151" spans="1:10" ht="22.5" x14ac:dyDescent="0.2">
      <c r="A151" s="87" t="s">
        <v>120</v>
      </c>
      <c r="B151" s="88" t="s">
        <v>482</v>
      </c>
      <c r="C151" s="89" t="s">
        <v>261</v>
      </c>
      <c r="D151" s="90" t="s">
        <v>548</v>
      </c>
      <c r="E151" s="89" t="s">
        <v>317</v>
      </c>
      <c r="F151" s="91">
        <v>95.839999999999989</v>
      </c>
      <c r="G151" s="92">
        <v>48.67</v>
      </c>
      <c r="H151" s="160">
        <v>52.85</v>
      </c>
      <c r="I151" s="93">
        <f t="shared" ref="I151:I157" si="14">TRUNC(F151*G151,2)</f>
        <v>4664.53</v>
      </c>
      <c r="J151" s="94">
        <f t="shared" ref="J151:J157" si="15">TRUNC(F151*H151,2)</f>
        <v>5065.1400000000003</v>
      </c>
    </row>
    <row r="152" spans="1:10" ht="33.75" x14ac:dyDescent="0.2">
      <c r="A152" s="69" t="s">
        <v>121</v>
      </c>
      <c r="B152" s="70" t="s">
        <v>484</v>
      </c>
      <c r="C152" s="35" t="s">
        <v>262</v>
      </c>
      <c r="D152" s="71" t="s">
        <v>483</v>
      </c>
      <c r="E152" s="35" t="s">
        <v>317</v>
      </c>
      <c r="F152" s="72">
        <v>95.839999999999989</v>
      </c>
      <c r="G152" s="73">
        <v>20.239999999999998</v>
      </c>
      <c r="H152" s="161">
        <v>22.07</v>
      </c>
      <c r="I152" s="74">
        <f t="shared" si="14"/>
        <v>1939.8</v>
      </c>
      <c r="J152" s="75">
        <f t="shared" si="15"/>
        <v>2115.1799999999998</v>
      </c>
    </row>
    <row r="153" spans="1:10" ht="33.75" x14ac:dyDescent="0.2">
      <c r="A153" s="69" t="s">
        <v>122</v>
      </c>
      <c r="B153" s="70" t="s">
        <v>486</v>
      </c>
      <c r="C153" s="35" t="s">
        <v>263</v>
      </c>
      <c r="D153" s="71" t="s">
        <v>485</v>
      </c>
      <c r="E153" s="35" t="s">
        <v>317</v>
      </c>
      <c r="F153" s="72">
        <v>137.55999999999997</v>
      </c>
      <c r="G153" s="73">
        <v>22.34</v>
      </c>
      <c r="H153" s="161">
        <v>24.74</v>
      </c>
      <c r="I153" s="74">
        <f t="shared" si="14"/>
        <v>3073.09</v>
      </c>
      <c r="J153" s="75">
        <f t="shared" si="15"/>
        <v>3403.23</v>
      </c>
    </row>
    <row r="154" spans="1:10" ht="33.75" x14ac:dyDescent="0.2">
      <c r="A154" s="69" t="s">
        <v>123</v>
      </c>
      <c r="B154" s="70" t="s">
        <v>488</v>
      </c>
      <c r="C154" s="35" t="s">
        <v>264</v>
      </c>
      <c r="D154" s="71" t="s">
        <v>487</v>
      </c>
      <c r="E154" s="35" t="s">
        <v>317</v>
      </c>
      <c r="F154" s="72">
        <v>36.6</v>
      </c>
      <c r="G154" s="73">
        <v>21.92</v>
      </c>
      <c r="H154" s="161">
        <v>23.9</v>
      </c>
      <c r="I154" s="74">
        <f t="shared" si="14"/>
        <v>802.27</v>
      </c>
      <c r="J154" s="75">
        <f t="shared" si="15"/>
        <v>874.74</v>
      </c>
    </row>
    <row r="155" spans="1:10" x14ac:dyDescent="0.2">
      <c r="A155" s="69" t="s">
        <v>124</v>
      </c>
      <c r="B155" s="70" t="s">
        <v>490</v>
      </c>
      <c r="C155" s="35" t="s">
        <v>265</v>
      </c>
      <c r="D155" s="71" t="s">
        <v>489</v>
      </c>
      <c r="E155" s="35" t="s">
        <v>317</v>
      </c>
      <c r="F155" s="72">
        <v>497.25000000000006</v>
      </c>
      <c r="G155" s="73">
        <v>17.559999999999999</v>
      </c>
      <c r="H155" s="161">
        <v>19.27</v>
      </c>
      <c r="I155" s="74">
        <f t="shared" si="14"/>
        <v>8731.7099999999991</v>
      </c>
      <c r="J155" s="75">
        <f t="shared" si="15"/>
        <v>9582</v>
      </c>
    </row>
    <row r="156" spans="1:10" ht="33.75" x14ac:dyDescent="0.2">
      <c r="A156" s="69" t="s">
        <v>125</v>
      </c>
      <c r="B156" s="70" t="s">
        <v>492</v>
      </c>
      <c r="C156" s="35" t="s">
        <v>266</v>
      </c>
      <c r="D156" s="71" t="s">
        <v>491</v>
      </c>
      <c r="E156" s="35" t="s">
        <v>317</v>
      </c>
      <c r="F156" s="72">
        <v>1121.7599999999998</v>
      </c>
      <c r="G156" s="73">
        <v>18.760000000000002</v>
      </c>
      <c r="H156" s="161">
        <v>20.59</v>
      </c>
      <c r="I156" s="74">
        <f t="shared" si="14"/>
        <v>21044.21</v>
      </c>
      <c r="J156" s="75">
        <f t="shared" si="15"/>
        <v>23097.03</v>
      </c>
    </row>
    <row r="157" spans="1:10" ht="23.25" thickBot="1" x14ac:dyDescent="0.25">
      <c r="A157" s="76" t="s">
        <v>126</v>
      </c>
      <c r="B157" s="77" t="s">
        <v>493</v>
      </c>
      <c r="C157" s="78" t="s">
        <v>267</v>
      </c>
      <c r="D157" s="79" t="s">
        <v>549</v>
      </c>
      <c r="E157" s="78" t="s">
        <v>317</v>
      </c>
      <c r="F157" s="80">
        <v>124.18</v>
      </c>
      <c r="G157" s="81">
        <v>15.8</v>
      </c>
      <c r="H157" s="162">
        <v>17.37</v>
      </c>
      <c r="I157" s="82">
        <f t="shared" si="14"/>
        <v>1962.04</v>
      </c>
      <c r="J157" s="83">
        <f t="shared" si="15"/>
        <v>2157</v>
      </c>
    </row>
    <row r="158" spans="1:10" ht="6" customHeight="1" thickBot="1" x14ac:dyDescent="0.25">
      <c r="A158" s="54"/>
      <c r="B158" s="54"/>
      <c r="C158" s="54"/>
      <c r="D158" s="54"/>
      <c r="E158" s="54"/>
      <c r="F158" s="54"/>
      <c r="G158" s="54"/>
      <c r="H158" s="54"/>
      <c r="I158" s="54"/>
      <c r="J158" s="54"/>
    </row>
    <row r="159" spans="1:10" ht="13.5" thickBot="1" x14ac:dyDescent="0.25">
      <c r="A159" s="38" t="s">
        <v>268</v>
      </c>
      <c r="B159" s="39"/>
      <c r="C159" s="39"/>
      <c r="D159" s="39"/>
      <c r="E159" s="40"/>
      <c r="F159" s="41"/>
      <c r="G159" s="42"/>
      <c r="H159" s="43" t="s">
        <v>17</v>
      </c>
      <c r="I159" s="44">
        <f>SUM(I160:I166)</f>
        <v>9220.8799999999992</v>
      </c>
      <c r="J159" s="86">
        <f>SUM(J160:J166)</f>
        <v>9581.06</v>
      </c>
    </row>
    <row r="160" spans="1:10" ht="33.75" x14ac:dyDescent="0.2">
      <c r="A160" s="87" t="s">
        <v>127</v>
      </c>
      <c r="B160" s="88" t="s">
        <v>451</v>
      </c>
      <c r="C160" s="89" t="s">
        <v>269</v>
      </c>
      <c r="D160" s="90" t="s">
        <v>547</v>
      </c>
      <c r="E160" s="89" t="s">
        <v>11</v>
      </c>
      <c r="F160" s="91">
        <v>1</v>
      </c>
      <c r="G160" s="92">
        <v>1497.13</v>
      </c>
      <c r="H160" s="160">
        <v>1610.5</v>
      </c>
      <c r="I160" s="93">
        <f t="shared" ref="I160:I166" si="16">TRUNC(F160*G160,2)</f>
        <v>1497.13</v>
      </c>
      <c r="J160" s="94">
        <f t="shared" ref="J160:J166" si="17">TRUNC(F160*H160,2)</f>
        <v>1610.5</v>
      </c>
    </row>
    <row r="161" spans="1:10" x14ac:dyDescent="0.2">
      <c r="A161" s="69" t="s">
        <v>128</v>
      </c>
      <c r="B161" s="70">
        <v>30343</v>
      </c>
      <c r="C161" s="35">
        <v>1799</v>
      </c>
      <c r="D161" s="71" t="s">
        <v>528</v>
      </c>
      <c r="E161" s="35" t="s">
        <v>317</v>
      </c>
      <c r="F161" s="72">
        <v>0.96</v>
      </c>
      <c r="G161" s="73">
        <v>342.29109999999997</v>
      </c>
      <c r="H161" s="161">
        <v>361.06630000000001</v>
      </c>
      <c r="I161" s="74">
        <f t="shared" si="16"/>
        <v>328.59</v>
      </c>
      <c r="J161" s="75">
        <f t="shared" si="17"/>
        <v>346.62</v>
      </c>
    </row>
    <row r="162" spans="1:10" ht="33.75" x14ac:dyDescent="0.2">
      <c r="A162" s="69" t="s">
        <v>129</v>
      </c>
      <c r="B162" s="70" t="s">
        <v>450</v>
      </c>
      <c r="C162" s="35" t="s">
        <v>270</v>
      </c>
      <c r="D162" s="71" t="s">
        <v>546</v>
      </c>
      <c r="E162" s="35" t="s">
        <v>11</v>
      </c>
      <c r="F162" s="72">
        <v>3</v>
      </c>
      <c r="G162" s="73">
        <v>577.24</v>
      </c>
      <c r="H162" s="161">
        <v>628.65</v>
      </c>
      <c r="I162" s="74">
        <f t="shared" si="16"/>
        <v>1731.72</v>
      </c>
      <c r="J162" s="75">
        <f t="shared" si="17"/>
        <v>1885.95</v>
      </c>
    </row>
    <row r="163" spans="1:10" ht="22.5" x14ac:dyDescent="0.2">
      <c r="A163" s="69" t="s">
        <v>130</v>
      </c>
      <c r="B163" s="70" t="s">
        <v>373</v>
      </c>
      <c r="C163" s="35" t="s">
        <v>271</v>
      </c>
      <c r="D163" s="71" t="s">
        <v>372</v>
      </c>
      <c r="E163" s="35" t="s">
        <v>306</v>
      </c>
      <c r="F163" s="72">
        <v>21</v>
      </c>
      <c r="G163" s="73">
        <v>150.32</v>
      </c>
      <c r="H163" s="161">
        <v>150.77000000000001</v>
      </c>
      <c r="I163" s="74">
        <f t="shared" si="16"/>
        <v>3156.72</v>
      </c>
      <c r="J163" s="75">
        <f t="shared" si="17"/>
        <v>3166.17</v>
      </c>
    </row>
    <row r="164" spans="1:10" ht="22.5" x14ac:dyDescent="0.2">
      <c r="A164" s="69" t="s">
        <v>131</v>
      </c>
      <c r="B164" s="70" t="s">
        <v>371</v>
      </c>
      <c r="C164" s="35" t="s">
        <v>272</v>
      </c>
      <c r="D164" s="71" t="s">
        <v>370</v>
      </c>
      <c r="E164" s="35" t="s">
        <v>306</v>
      </c>
      <c r="F164" s="72">
        <v>21</v>
      </c>
      <c r="G164" s="73">
        <v>71.760000000000005</v>
      </c>
      <c r="H164" s="161">
        <v>74.86</v>
      </c>
      <c r="I164" s="74">
        <f t="shared" si="16"/>
        <v>1506.96</v>
      </c>
      <c r="J164" s="75">
        <f t="shared" si="17"/>
        <v>1572.06</v>
      </c>
    </row>
    <row r="165" spans="1:10" ht="22.5" x14ac:dyDescent="0.2">
      <c r="A165" s="69" t="s">
        <v>132</v>
      </c>
      <c r="B165" s="70" t="s">
        <v>375</v>
      </c>
      <c r="C165" s="35" t="s">
        <v>273</v>
      </c>
      <c r="D165" s="71" t="s">
        <v>374</v>
      </c>
      <c r="E165" s="35" t="s">
        <v>306</v>
      </c>
      <c r="F165" s="72">
        <v>40</v>
      </c>
      <c r="G165" s="73">
        <v>23.88</v>
      </c>
      <c r="H165" s="161">
        <v>23.88</v>
      </c>
      <c r="I165" s="74">
        <f t="shared" si="16"/>
        <v>955.2</v>
      </c>
      <c r="J165" s="75">
        <f t="shared" si="17"/>
        <v>955.2</v>
      </c>
    </row>
    <row r="166" spans="1:10" ht="23.25" thickBot="1" x14ac:dyDescent="0.25">
      <c r="A166" s="76" t="s">
        <v>133</v>
      </c>
      <c r="B166" s="77" t="s">
        <v>376</v>
      </c>
      <c r="C166" s="78" t="s">
        <v>274</v>
      </c>
      <c r="D166" s="79" t="s">
        <v>543</v>
      </c>
      <c r="E166" s="78" t="s">
        <v>11</v>
      </c>
      <c r="F166" s="80">
        <v>2</v>
      </c>
      <c r="G166" s="81">
        <v>22.28</v>
      </c>
      <c r="H166" s="162">
        <v>22.28</v>
      </c>
      <c r="I166" s="82">
        <f t="shared" si="16"/>
        <v>44.56</v>
      </c>
      <c r="J166" s="83">
        <f t="shared" si="17"/>
        <v>44.56</v>
      </c>
    </row>
    <row r="167" spans="1:10" ht="6" customHeight="1" thickBot="1" x14ac:dyDescent="0.25">
      <c r="A167" s="54"/>
      <c r="B167" s="54"/>
      <c r="C167" s="54"/>
      <c r="D167" s="54"/>
      <c r="E167" s="54"/>
      <c r="F167" s="54"/>
      <c r="G167" s="54"/>
      <c r="H167" s="54"/>
      <c r="I167" s="54"/>
      <c r="J167" s="54"/>
    </row>
    <row r="168" spans="1:10" ht="13.5" thickBot="1" x14ac:dyDescent="0.25">
      <c r="A168" s="38" t="s">
        <v>275</v>
      </c>
      <c r="B168" s="39"/>
      <c r="C168" s="39"/>
      <c r="D168" s="39"/>
      <c r="E168" s="40"/>
      <c r="F168" s="41"/>
      <c r="G168" s="42"/>
      <c r="H168" s="43" t="s">
        <v>17</v>
      </c>
      <c r="I168" s="44">
        <f>SUM(I169:I181)</f>
        <v>18814.429999999997</v>
      </c>
      <c r="J168" s="86">
        <f>SUM(J169:J181)</f>
        <v>19185.990000000002</v>
      </c>
    </row>
    <row r="169" spans="1:10" ht="22.5" x14ac:dyDescent="0.2">
      <c r="A169" s="87" t="s">
        <v>134</v>
      </c>
      <c r="B169" s="88" t="s">
        <v>361</v>
      </c>
      <c r="C169" s="89" t="s">
        <v>276</v>
      </c>
      <c r="D169" s="90" t="s">
        <v>360</v>
      </c>
      <c r="E169" s="89" t="s">
        <v>11</v>
      </c>
      <c r="F169" s="91">
        <v>1</v>
      </c>
      <c r="G169" s="92">
        <v>791.13</v>
      </c>
      <c r="H169" s="160">
        <v>796.88</v>
      </c>
      <c r="I169" s="93">
        <f t="shared" ref="I169:I181" si="18">TRUNC(F169*G169,2)</f>
        <v>791.13</v>
      </c>
      <c r="J169" s="94">
        <f t="shared" ref="J169:J181" si="19">TRUNC(F169*H169,2)</f>
        <v>796.88</v>
      </c>
    </row>
    <row r="170" spans="1:10" x14ac:dyDescent="0.2">
      <c r="A170" s="69" t="s">
        <v>135</v>
      </c>
      <c r="B170" s="70" t="s">
        <v>364</v>
      </c>
      <c r="C170" s="35" t="s">
        <v>362</v>
      </c>
      <c r="D170" s="71" t="s">
        <v>363</v>
      </c>
      <c r="E170" s="35" t="s">
        <v>11</v>
      </c>
      <c r="F170" s="72">
        <v>22</v>
      </c>
      <c r="G170" s="73">
        <v>40</v>
      </c>
      <c r="H170" s="161">
        <v>40.770000000000003</v>
      </c>
      <c r="I170" s="74">
        <f t="shared" si="18"/>
        <v>880</v>
      </c>
      <c r="J170" s="75">
        <f t="shared" si="19"/>
        <v>896.94</v>
      </c>
    </row>
    <row r="171" spans="1:10" ht="22.5" x14ac:dyDescent="0.2">
      <c r="A171" s="69" t="s">
        <v>136</v>
      </c>
      <c r="B171" s="70" t="s">
        <v>369</v>
      </c>
      <c r="C171" s="35" t="s">
        <v>367</v>
      </c>
      <c r="D171" s="71" t="s">
        <v>368</v>
      </c>
      <c r="E171" s="35" t="s">
        <v>11</v>
      </c>
      <c r="F171" s="72">
        <v>22</v>
      </c>
      <c r="G171" s="73">
        <v>114.8</v>
      </c>
      <c r="H171" s="161">
        <v>116.71</v>
      </c>
      <c r="I171" s="74">
        <f t="shared" ref="I171:I172" si="20">TRUNC(F171*G171,2)</f>
        <v>2525.6</v>
      </c>
      <c r="J171" s="75">
        <f t="shared" ref="J171:J172" si="21">TRUNC(F171*H171,2)</f>
        <v>2567.62</v>
      </c>
    </row>
    <row r="172" spans="1:10" ht="22.5" x14ac:dyDescent="0.2">
      <c r="A172" s="69" t="s">
        <v>138</v>
      </c>
      <c r="B172" s="70" t="s">
        <v>366</v>
      </c>
      <c r="C172" s="35" t="s">
        <v>277</v>
      </c>
      <c r="D172" s="71" t="s">
        <v>365</v>
      </c>
      <c r="E172" s="35" t="s">
        <v>11</v>
      </c>
      <c r="F172" s="72">
        <v>27</v>
      </c>
      <c r="G172" s="73">
        <v>218.97</v>
      </c>
      <c r="H172" s="161">
        <v>221.28</v>
      </c>
      <c r="I172" s="74">
        <f t="shared" si="20"/>
        <v>5912.19</v>
      </c>
      <c r="J172" s="75">
        <f t="shared" si="21"/>
        <v>5974.56</v>
      </c>
    </row>
    <row r="173" spans="1:10" ht="101.25" x14ac:dyDescent="0.2">
      <c r="A173" s="69" t="s">
        <v>139</v>
      </c>
      <c r="B173" s="70" t="s">
        <v>137</v>
      </c>
      <c r="C173" s="35" t="s">
        <v>278</v>
      </c>
      <c r="D173" s="71" t="s">
        <v>540</v>
      </c>
      <c r="E173" s="35" t="s">
        <v>539</v>
      </c>
      <c r="F173" s="72">
        <v>109.44999999999999</v>
      </c>
      <c r="G173" s="73" t="s">
        <v>552</v>
      </c>
      <c r="H173" s="161" t="s">
        <v>552</v>
      </c>
      <c r="I173" s="74">
        <f t="shared" si="18"/>
        <v>2380.5300000000002</v>
      </c>
      <c r="J173" s="75">
        <f t="shared" si="19"/>
        <v>2380.5300000000002</v>
      </c>
    </row>
    <row r="174" spans="1:10" x14ac:dyDescent="0.2">
      <c r="A174" s="69" t="s">
        <v>140</v>
      </c>
      <c r="B174" s="70" t="s">
        <v>380</v>
      </c>
      <c r="C174" s="35" t="s">
        <v>279</v>
      </c>
      <c r="D174" s="71" t="s">
        <v>379</v>
      </c>
      <c r="E174" s="35" t="s">
        <v>317</v>
      </c>
      <c r="F174" s="72">
        <v>109.44999999999999</v>
      </c>
      <c r="G174" s="73">
        <v>7.21</v>
      </c>
      <c r="H174" s="161">
        <v>8.32</v>
      </c>
      <c r="I174" s="74">
        <f t="shared" si="18"/>
        <v>789.13</v>
      </c>
      <c r="J174" s="75">
        <f t="shared" si="19"/>
        <v>910.62</v>
      </c>
    </row>
    <row r="175" spans="1:10" x14ac:dyDescent="0.2">
      <c r="A175" s="69" t="s">
        <v>141</v>
      </c>
      <c r="B175" s="70" t="s">
        <v>384</v>
      </c>
      <c r="C175" s="35" t="s">
        <v>280</v>
      </c>
      <c r="D175" s="71" t="s">
        <v>383</v>
      </c>
      <c r="E175" s="35" t="s">
        <v>316</v>
      </c>
      <c r="F175" s="72">
        <v>5.47</v>
      </c>
      <c r="G175" s="73">
        <v>337.81</v>
      </c>
      <c r="H175" s="161">
        <v>343.6</v>
      </c>
      <c r="I175" s="74">
        <f t="shared" si="18"/>
        <v>1847.82</v>
      </c>
      <c r="J175" s="75">
        <f t="shared" si="19"/>
        <v>1879.49</v>
      </c>
    </row>
    <row r="176" spans="1:10" ht="33.75" x14ac:dyDescent="0.2">
      <c r="A176" s="69" t="s">
        <v>142</v>
      </c>
      <c r="B176" s="70" t="s">
        <v>513</v>
      </c>
      <c r="C176" s="35" t="s">
        <v>281</v>
      </c>
      <c r="D176" s="71" t="s">
        <v>512</v>
      </c>
      <c r="E176" s="35" t="s">
        <v>11</v>
      </c>
      <c r="F176" s="72">
        <v>2</v>
      </c>
      <c r="G176" s="73">
        <v>324.76</v>
      </c>
      <c r="H176" s="161">
        <v>331.36</v>
      </c>
      <c r="I176" s="74">
        <f t="shared" si="18"/>
        <v>649.52</v>
      </c>
      <c r="J176" s="75">
        <f t="shared" si="19"/>
        <v>662.72</v>
      </c>
    </row>
    <row r="177" spans="1:11" ht="22.5" x14ac:dyDescent="0.2">
      <c r="A177" s="69" t="s">
        <v>143</v>
      </c>
      <c r="B177" s="70" t="s">
        <v>515</v>
      </c>
      <c r="C177" s="35" t="s">
        <v>282</v>
      </c>
      <c r="D177" s="71" t="s">
        <v>514</v>
      </c>
      <c r="E177" s="35" t="s">
        <v>11</v>
      </c>
      <c r="F177" s="72">
        <v>4</v>
      </c>
      <c r="G177" s="73">
        <v>121.27</v>
      </c>
      <c r="H177" s="161">
        <v>127.87</v>
      </c>
      <c r="I177" s="74">
        <f t="shared" si="18"/>
        <v>485.08</v>
      </c>
      <c r="J177" s="75">
        <f t="shared" si="19"/>
        <v>511.48</v>
      </c>
    </row>
    <row r="178" spans="1:11" ht="22.5" x14ac:dyDescent="0.2">
      <c r="A178" s="69" t="s">
        <v>144</v>
      </c>
      <c r="B178" s="70" t="s">
        <v>517</v>
      </c>
      <c r="C178" s="35" t="s">
        <v>283</v>
      </c>
      <c r="D178" s="71" t="s">
        <v>516</v>
      </c>
      <c r="E178" s="35" t="s">
        <v>11</v>
      </c>
      <c r="F178" s="72">
        <v>2</v>
      </c>
      <c r="G178" s="73">
        <v>153.84</v>
      </c>
      <c r="H178" s="161">
        <v>160.44</v>
      </c>
      <c r="I178" s="74">
        <f t="shared" si="18"/>
        <v>307.68</v>
      </c>
      <c r="J178" s="75">
        <f t="shared" si="19"/>
        <v>320.88</v>
      </c>
    </row>
    <row r="179" spans="1:11" ht="22.5" x14ac:dyDescent="0.2">
      <c r="A179" s="69" t="s">
        <v>145</v>
      </c>
      <c r="B179" s="70" t="s">
        <v>304</v>
      </c>
      <c r="C179" s="35" t="s">
        <v>284</v>
      </c>
      <c r="D179" s="71" t="s">
        <v>305</v>
      </c>
      <c r="E179" s="35" t="s">
        <v>306</v>
      </c>
      <c r="F179" s="72">
        <v>1.6</v>
      </c>
      <c r="G179" s="73">
        <v>175.64999999999998</v>
      </c>
      <c r="H179" s="161">
        <v>179.48000000000002</v>
      </c>
      <c r="I179" s="74">
        <f t="shared" si="18"/>
        <v>281.04000000000002</v>
      </c>
      <c r="J179" s="75">
        <f t="shared" si="19"/>
        <v>287.16000000000003</v>
      </c>
    </row>
    <row r="180" spans="1:11" ht="22.5" x14ac:dyDescent="0.2">
      <c r="A180" s="69" t="s">
        <v>312</v>
      </c>
      <c r="B180" s="70" t="s">
        <v>307</v>
      </c>
      <c r="C180" s="35" t="s">
        <v>285</v>
      </c>
      <c r="D180" s="71" t="s">
        <v>308</v>
      </c>
      <c r="E180" s="35" t="s">
        <v>306</v>
      </c>
      <c r="F180" s="72">
        <v>3.16</v>
      </c>
      <c r="G180" s="73">
        <v>218.75999999999996</v>
      </c>
      <c r="H180" s="161">
        <v>222.58999999999997</v>
      </c>
      <c r="I180" s="74">
        <f t="shared" si="18"/>
        <v>691.28</v>
      </c>
      <c r="J180" s="75">
        <f t="shared" si="19"/>
        <v>703.38</v>
      </c>
    </row>
    <row r="181" spans="1:11" ht="23.25" thickBot="1" x14ac:dyDescent="0.25">
      <c r="A181" s="76" t="s">
        <v>313</v>
      </c>
      <c r="B181" s="77" t="s">
        <v>309</v>
      </c>
      <c r="C181" s="78" t="s">
        <v>286</v>
      </c>
      <c r="D181" s="79" t="s">
        <v>310</v>
      </c>
      <c r="E181" s="78" t="s">
        <v>306</v>
      </c>
      <c r="F181" s="80">
        <v>5.3</v>
      </c>
      <c r="G181" s="81">
        <v>240.26999999999998</v>
      </c>
      <c r="H181" s="162">
        <v>244.10000000000002</v>
      </c>
      <c r="I181" s="82">
        <f t="shared" si="18"/>
        <v>1273.43</v>
      </c>
      <c r="J181" s="83">
        <f t="shared" si="19"/>
        <v>1293.73</v>
      </c>
    </row>
    <row r="182" spans="1:11" ht="6" customHeight="1" thickBot="1" x14ac:dyDescent="0.25">
      <c r="A182" s="54"/>
      <c r="B182" s="54"/>
      <c r="C182" s="54"/>
      <c r="D182" s="54"/>
      <c r="E182" s="54"/>
      <c r="F182" s="54"/>
      <c r="G182" s="54"/>
      <c r="H182" s="54"/>
      <c r="I182" s="54"/>
      <c r="J182" s="54"/>
    </row>
    <row r="183" spans="1:11" ht="12.75" customHeight="1" thickBot="1" x14ac:dyDescent="0.25">
      <c r="A183" s="55"/>
      <c r="B183" s="56"/>
      <c r="C183" s="56"/>
      <c r="D183" s="56"/>
      <c r="E183" s="56"/>
      <c r="F183" s="107"/>
      <c r="G183" s="107"/>
      <c r="H183" s="112" t="s">
        <v>146</v>
      </c>
      <c r="I183" s="59">
        <f>+SUM(I19:I182)/2</f>
        <v>867951.5</v>
      </c>
      <c r="J183" s="109">
        <f>+SUM(J19:J182)/2</f>
        <v>898704.87</v>
      </c>
    </row>
    <row r="184" spans="1:11" ht="6" customHeight="1" x14ac:dyDescent="0.2">
      <c r="A184" s="54"/>
      <c r="B184" s="54"/>
      <c r="C184" s="54"/>
      <c r="D184" s="54"/>
      <c r="E184" s="54"/>
      <c r="F184" s="54"/>
      <c r="G184" s="54"/>
      <c r="H184" s="54"/>
      <c r="I184" s="54"/>
      <c r="J184" s="54"/>
    </row>
    <row r="185" spans="1:11" ht="12.75" customHeight="1" x14ac:dyDescent="0.2">
      <c r="A185" s="113"/>
      <c r="B185" s="114"/>
      <c r="C185" s="114"/>
      <c r="D185" s="114"/>
      <c r="E185" s="114"/>
      <c r="F185" s="115" t="s">
        <v>147</v>
      </c>
      <c r="G185" s="116">
        <v>0.2646</v>
      </c>
      <c r="H185" s="165">
        <v>0.20369999999999996</v>
      </c>
      <c r="I185" s="74">
        <f>TRUNC(I183*G185,2)</f>
        <v>229659.96</v>
      </c>
      <c r="J185" s="74">
        <f>TRUNC(J183*H185,2)</f>
        <v>183066.18</v>
      </c>
    </row>
    <row r="186" spans="1:11" x14ac:dyDescent="0.2">
      <c r="A186" s="117"/>
      <c r="B186" s="118"/>
      <c r="C186" s="118"/>
      <c r="D186" s="118"/>
      <c r="E186" s="118"/>
      <c r="F186" s="118"/>
      <c r="G186" s="119"/>
      <c r="H186" s="120"/>
      <c r="I186" s="121" t="s">
        <v>15</v>
      </c>
      <c r="J186" s="121" t="s">
        <v>16</v>
      </c>
    </row>
    <row r="187" spans="1:11" ht="12.75" customHeight="1" x14ac:dyDescent="0.2">
      <c r="A187" s="122"/>
      <c r="B187" s="123"/>
      <c r="C187" s="123"/>
      <c r="D187" s="123"/>
      <c r="E187" s="123"/>
      <c r="F187" s="123"/>
      <c r="G187" s="123"/>
      <c r="H187" s="124" t="s">
        <v>148</v>
      </c>
      <c r="I187" s="125">
        <f>SUM(I183+I185)</f>
        <v>1097611.46</v>
      </c>
      <c r="J187" s="125">
        <f>SUM(J183+J185)</f>
        <v>1081771.05</v>
      </c>
    </row>
    <row r="188" spans="1:11" ht="6" customHeight="1" thickBot="1" x14ac:dyDescent="0.25">
      <c r="A188" s="54"/>
      <c r="B188" s="54"/>
      <c r="C188" s="54"/>
      <c r="D188" s="54"/>
      <c r="E188" s="54"/>
      <c r="F188" s="54"/>
      <c r="G188" s="54"/>
      <c r="H188" s="54"/>
      <c r="I188" s="54"/>
      <c r="J188" s="54"/>
    </row>
    <row r="189" spans="1:11" ht="13.5" thickBot="1" x14ac:dyDescent="0.25">
      <c r="A189" s="126"/>
      <c r="B189" s="127"/>
      <c r="C189" s="127"/>
      <c r="D189" s="128" t="s">
        <v>149</v>
      </c>
      <c r="E189" s="107"/>
      <c r="F189" s="107"/>
      <c r="G189" s="107" t="str">
        <f>IF(I187&lt;J187,"VALOR DESONERADO","VALOR ONERADO")</f>
        <v>VALOR ONERADO</v>
      </c>
      <c r="H189" s="129"/>
      <c r="I189" s="59" t="str">
        <f>IF(I187&lt;J187,I187,"")</f>
        <v/>
      </c>
      <c r="J189" s="60">
        <f>IF(J187&lt;I187,J187,"")</f>
        <v>1081771.05</v>
      </c>
    </row>
    <row r="191" spans="1:11" x14ac:dyDescent="0.2">
      <c r="J191" s="10"/>
      <c r="K191" s="130"/>
    </row>
    <row r="192" spans="1:11" x14ac:dyDescent="0.2">
      <c r="C192" s="1"/>
      <c r="K192" s="130"/>
    </row>
    <row r="193" spans="8:9" ht="14.25" x14ac:dyDescent="0.2">
      <c r="H193" s="131"/>
    </row>
    <row r="194" spans="8:9" ht="14.25" x14ac:dyDescent="0.2">
      <c r="H194" s="131"/>
      <c r="I194" s="6"/>
    </row>
    <row r="195" spans="8:9" ht="14.25" x14ac:dyDescent="0.2">
      <c r="I195" s="7"/>
    </row>
  </sheetData>
  <sheetProtection algorithmName="SHA-512" hashValue="SGIL33/sYKMZum4IrQfN2dLCG6zi6zYu28+S8lWO3PKxYF0JzlqY7cWOcJ1kTF1P39egeNzpN8sLJ/Tpvix6zw==" saltValue="0cHGhVU3mYPlEE5os1Wnmg==" spinCount="100000" sheet="1" objects="1" scenarios="1" selectLockedCells="1"/>
  <mergeCells count="7">
    <mergeCell ref="L16:Q16"/>
    <mergeCell ref="A18:J18"/>
    <mergeCell ref="A7:J7"/>
    <mergeCell ref="A10:J10"/>
    <mergeCell ref="A14:J14"/>
    <mergeCell ref="A15:J15"/>
    <mergeCell ref="A16:J16"/>
  </mergeCells>
  <phoneticPr fontId="23" type="noConversion"/>
  <printOptions horizontalCentered="1"/>
  <pageMargins left="0.39374999999999999" right="0.98402777777777795" top="0.59027777777777801" bottom="0.74861111111111101" header="0.511811023622047" footer="0.31527777777777799"/>
  <pageSetup paperSize="9" scale="68" fitToHeight="0" orientation="landscape" horizontalDpi="300" verticalDpi="300" r:id="rId1"/>
  <headerFooter>
    <oddFooter>&amp;L&amp;8PLANILHA ORÇAMENTÁRIA - Página &amp;P de &amp;N</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emplate/>
  <TotalTime>382</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36</vt:i4>
      </vt:variant>
    </vt:vector>
  </HeadingPairs>
  <TitlesOfParts>
    <vt:vector size="37" baseType="lpstr">
      <vt:lpstr>PLANILHA</vt:lpstr>
      <vt:lpstr>PLANILHA!Area_de_impressao</vt:lpstr>
      <vt:lpstr>PLANILHA!Titulos_de_impressao</vt:lpstr>
      <vt:lpstr>Total_item_Deson_01</vt:lpstr>
      <vt:lpstr>Total_item_Deson_02</vt:lpstr>
      <vt:lpstr>Total_item_Deson_03</vt:lpstr>
      <vt:lpstr>Total_item_Deson_04</vt:lpstr>
      <vt:lpstr>Total_item_Deson_05</vt:lpstr>
      <vt:lpstr>Total_item_Deson_06</vt:lpstr>
      <vt:lpstr>Total_item_Deson_07</vt:lpstr>
      <vt:lpstr>Total_item_Deson_08</vt:lpstr>
      <vt:lpstr>Total_item_Deson_09</vt:lpstr>
      <vt:lpstr>Total_item_Deson_10</vt:lpstr>
      <vt:lpstr>Total_item_Deson_11</vt:lpstr>
      <vt:lpstr>Total_item_Deson_12</vt:lpstr>
      <vt:lpstr>Total_item_Deson_13</vt:lpstr>
      <vt:lpstr>Total_item_Deson_14</vt:lpstr>
      <vt:lpstr>Total_item_Deson_15</vt:lpstr>
      <vt:lpstr>Total_item_Deson_16</vt:lpstr>
      <vt:lpstr>Total_item_Deson_17</vt:lpstr>
      <vt:lpstr>Total_item_Oner_01</vt:lpstr>
      <vt:lpstr>Total_item_Oner_02</vt:lpstr>
      <vt:lpstr>Total_item_Oner_03</vt:lpstr>
      <vt:lpstr>Total_item_Oner_04</vt:lpstr>
      <vt:lpstr>Total_item_Oner_05</vt:lpstr>
      <vt:lpstr>Total_item_Oner_06</vt:lpstr>
      <vt:lpstr>Total_item_Oner_07</vt:lpstr>
      <vt:lpstr>Total_item_Oner_08</vt:lpstr>
      <vt:lpstr>Total_item_Oner_09</vt:lpstr>
      <vt:lpstr>Total_item_Oner_10</vt:lpstr>
      <vt:lpstr>Total_item_Oner_11</vt:lpstr>
      <vt:lpstr>Total_item_Oner_12</vt:lpstr>
      <vt:lpstr>Total_item_Oner_13</vt:lpstr>
      <vt:lpstr>Total_item_Oner_14</vt:lpstr>
      <vt:lpstr>Total_item_Oner_15</vt:lpstr>
      <vt:lpstr>Total_item_Oner_16</vt:lpstr>
      <vt:lpstr>Total_item_Oner_17</vt:lpstr>
    </vt:vector>
  </TitlesOfParts>
  <Company>RF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 de Orçamento</dc:title>
  <dc:subject/>
  <dc:creator>Manoel Ramos e André Ferraz</dc:creator>
  <dc:description/>
  <cp:lastModifiedBy>Luciana Magliano</cp:lastModifiedBy>
  <cp:revision>381</cp:revision>
  <cp:lastPrinted>2024-10-29T14:25:38Z</cp:lastPrinted>
  <dcterms:created xsi:type="dcterms:W3CDTF">1998-10-30T13:39:00Z</dcterms:created>
  <dcterms:modified xsi:type="dcterms:W3CDTF">2024-10-29T15:36:23Z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D098A35D7FD34F18BE90DDDEBA2A2D54_12</vt:lpwstr>
  </property>
  <property fmtid="{D5CDD505-2E9C-101B-9397-08002B2CF9AE}" pid="3" name="KSOProductBuildVer">
    <vt:lpwstr>1046-12.2.0.13306</vt:lpwstr>
  </property>
</Properties>
</file>